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волье\Отчеты\2026\2\"/>
    </mc:Choice>
  </mc:AlternateContent>
  <xr:revisionPtr revIDLastSave="0" documentId="8_{70A66262-923D-47F4-978D-2EB51EF015C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Отчет по смете" sheetId="58" r:id="rId1"/>
    <sheet name="Сбор членских взносов" sheetId="59" r:id="rId2"/>
    <sheet name="05 2026" sheetId="60" r:id="rId3"/>
    <sheet name="06 2026" sheetId="61" r:id="rId4"/>
  </sheets>
  <definedNames>
    <definedName name="_xlnm._FilterDatabase" localSheetId="1" hidden="1">'Сбор членских взносов'!$A$2:$C$2</definedName>
    <definedName name="_xlnm.Print_Area" localSheetId="0">'Отчет по смете'!$A$1:$E$34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60" l="1"/>
  <c r="C33" i="58"/>
  <c r="C26" i="58"/>
  <c r="C28" i="58"/>
  <c r="C31" i="58"/>
  <c r="C12" i="58"/>
  <c r="C13" i="58"/>
  <c r="C14" i="58"/>
  <c r="C15" i="58"/>
  <c r="C16" i="58"/>
  <c r="C17" i="58"/>
  <c r="C18" i="58"/>
  <c r="C19" i="58"/>
  <c r="C21" i="58"/>
  <c r="C22" i="58"/>
  <c r="C23" i="58"/>
  <c r="C24" i="58"/>
  <c r="C5" i="58"/>
  <c r="C6" i="58"/>
  <c r="C8" i="58"/>
  <c r="C10" i="58"/>
  <c r="C11" i="58"/>
  <c r="C4" i="58"/>
  <c r="B65" i="61"/>
  <c r="B64" i="61"/>
  <c r="E32" i="58" s="1"/>
  <c r="B63" i="61"/>
  <c r="B64" i="60"/>
  <c r="B32" i="58"/>
  <c r="E31" i="58"/>
  <c r="E30" i="58"/>
  <c r="D31" i="58"/>
  <c r="D30" i="58"/>
  <c r="C30" i="58" s="1"/>
  <c r="E34" i="58"/>
  <c r="D33" i="58" l="1"/>
  <c r="B7" i="61"/>
  <c r="E6" i="58" s="1"/>
  <c r="B5" i="61"/>
  <c r="B45" i="61"/>
  <c r="E22" i="58" s="1"/>
  <c r="B40" i="61"/>
  <c r="E20" i="58" s="1"/>
  <c r="B62" i="61"/>
  <c r="E29" i="58" s="1"/>
  <c r="I60" i="61"/>
  <c r="H60" i="61"/>
  <c r="G60" i="61"/>
  <c r="F60" i="61"/>
  <c r="E60" i="61"/>
  <c r="D60" i="61"/>
  <c r="B57" i="61"/>
  <c r="E26" i="58" s="1"/>
  <c r="B54" i="61"/>
  <c r="E25" i="58" s="1"/>
  <c r="B51" i="61"/>
  <c r="E24" i="58" s="1"/>
  <c r="B48" i="61"/>
  <c r="E23" i="58" s="1"/>
  <c r="B43" i="61"/>
  <c r="E21" i="58" s="1"/>
  <c r="B38" i="61"/>
  <c r="E19" i="58" s="1"/>
  <c r="B36" i="61"/>
  <c r="E18" i="58" s="1"/>
  <c r="B34" i="61"/>
  <c r="E17" i="58" s="1"/>
  <c r="B32" i="61"/>
  <c r="E16" i="58" s="1"/>
  <c r="B29" i="61"/>
  <c r="E15" i="58" s="1"/>
  <c r="B26" i="61"/>
  <c r="E14" i="58" s="1"/>
  <c r="B23" i="61"/>
  <c r="E13" i="58" s="1"/>
  <c r="B20" i="61"/>
  <c r="E12" i="58" s="1"/>
  <c r="B18" i="61"/>
  <c r="E11" i="58" s="1"/>
  <c r="B16" i="61"/>
  <c r="E10" i="58" s="1"/>
  <c r="B14" i="61"/>
  <c r="E9" i="58" s="1"/>
  <c r="B11" i="61"/>
  <c r="B9" i="61"/>
  <c r="B33" i="58"/>
  <c r="C60" i="61" l="1"/>
  <c r="B60" i="61"/>
  <c r="I60" i="60"/>
  <c r="H60" i="60"/>
  <c r="G60" i="60"/>
  <c r="F60" i="60"/>
  <c r="E60" i="60"/>
  <c r="D60" i="60"/>
  <c r="D4" i="58"/>
  <c r="E113" i="59" l="1"/>
  <c r="F113" i="59"/>
  <c r="D116" i="59" s="1"/>
  <c r="D117" i="59" s="1"/>
  <c r="D118" i="59"/>
  <c r="E4" i="58"/>
  <c r="B62" i="60"/>
  <c r="E8" i="58"/>
  <c r="E7" i="58"/>
  <c r="E5" i="58"/>
  <c r="D29" i="58" l="1"/>
  <c r="C29" i="58" s="1"/>
  <c r="B65" i="60"/>
  <c r="B113" i="59"/>
  <c r="D113" i="59"/>
  <c r="D32" i="58" l="1"/>
  <c r="C32" i="58" s="1"/>
  <c r="C57" i="60"/>
  <c r="B57" i="60" s="1"/>
  <c r="D26" i="58" s="1"/>
  <c r="B54" i="60"/>
  <c r="D25" i="58" s="1"/>
  <c r="C25" i="58" s="1"/>
  <c r="B51" i="60"/>
  <c r="D24" i="58" s="1"/>
  <c r="C48" i="60"/>
  <c r="B48" i="60" s="1"/>
  <c r="D23" i="58" s="1"/>
  <c r="C45" i="60"/>
  <c r="B45" i="60" s="1"/>
  <c r="C43" i="60"/>
  <c r="B43" i="60" s="1"/>
  <c r="B40" i="60"/>
  <c r="D20" i="58" s="1"/>
  <c r="C20" i="58" s="1"/>
  <c r="B38" i="60"/>
  <c r="D19" i="58" s="1"/>
  <c r="C36" i="60"/>
  <c r="B36" i="60" s="1"/>
  <c r="D18" i="58" s="1"/>
  <c r="B34" i="60"/>
  <c r="C29" i="60"/>
  <c r="B29" i="60" s="1"/>
  <c r="D15" i="58" s="1"/>
  <c r="B32" i="60"/>
  <c r="D16" i="58" s="1"/>
  <c r="B26" i="60"/>
  <c r="D14" i="58" s="1"/>
  <c r="B23" i="60"/>
  <c r="D13" i="58" s="1"/>
  <c r="C20" i="60"/>
  <c r="B20" i="60" s="1"/>
  <c r="B18" i="60"/>
  <c r="B16" i="60"/>
  <c r="B14" i="60"/>
  <c r="B11" i="60"/>
  <c r="B9" i="60"/>
  <c r="D7" i="58" s="1"/>
  <c r="C7" i="58" s="1"/>
  <c r="B7" i="60"/>
  <c r="D6" i="58" s="1"/>
  <c r="B5" i="60"/>
  <c r="D5" i="58" s="1"/>
  <c r="C4" i="60"/>
  <c r="E27" i="58"/>
  <c r="B27" i="58"/>
  <c r="D10" i="58" l="1"/>
  <c r="D17" i="58"/>
  <c r="D11" i="58"/>
  <c r="C60" i="60"/>
  <c r="D12" i="58"/>
  <c r="D21" i="58"/>
  <c r="D22" i="58"/>
  <c r="D8" i="58"/>
  <c r="D9" i="58"/>
  <c r="C9" i="58" s="1"/>
  <c r="B60" i="60"/>
  <c r="B67" i="60" s="1"/>
  <c r="B66" i="61" l="1"/>
  <c r="B67" i="61" s="1"/>
  <c r="D34" i="58"/>
  <c r="C34" i="58" s="1"/>
  <c r="D27" i="58"/>
  <c r="C27" i="58" s="1"/>
  <c r="E33" i="58" l="1"/>
</calcChain>
</file>

<file path=xl/sharedStrings.xml><?xml version="1.0" encoding="utf-8"?>
<sst xmlns="http://schemas.openxmlformats.org/spreadsheetml/2006/main" count="197" uniqueCount="70">
  <si>
    <t>Вывоз мусора</t>
  </si>
  <si>
    <t>Услуги юриста в судах</t>
  </si>
  <si>
    <t>Обслуживание системы видеонаблюдения</t>
  </si>
  <si>
    <t>Продувка системы водоснабжения осенью</t>
  </si>
  <si>
    <t>Покос травы, вырубка деревьев под проводами</t>
  </si>
  <si>
    <t>Непредвиденные расходы</t>
  </si>
  <si>
    <t>Ремонт дорог</t>
  </si>
  <si>
    <t>ЗП председателя с налогами</t>
  </si>
  <si>
    <t>Замена перегоревших уличных фонарей освещения и установка новых</t>
  </si>
  <si>
    <t>Расчистка снега зимой 2 раза в месяц 4 месяца</t>
  </si>
  <si>
    <t>Уборка мусора на контейнерной площадке и вокруг (ежемесячно по 500 рублей)</t>
  </si>
  <si>
    <t xml:space="preserve">Расходы </t>
  </si>
  <si>
    <t>Итого расходы</t>
  </si>
  <si>
    <t>План</t>
  </si>
  <si>
    <t>Факт накопительно</t>
  </si>
  <si>
    <t>Итого членские взносы собрано</t>
  </si>
  <si>
    <t>Номер учатска</t>
  </si>
  <si>
    <t>Оплаченная сумма</t>
  </si>
  <si>
    <t>Дата оплаты</t>
  </si>
  <si>
    <t>сумма</t>
  </si>
  <si>
    <t>Дата платежа</t>
  </si>
  <si>
    <t xml:space="preserve">Дата платежа </t>
  </si>
  <si>
    <t>Назначение платежа</t>
  </si>
  <si>
    <t>Факт</t>
  </si>
  <si>
    <t>19-20</t>
  </si>
  <si>
    <t xml:space="preserve">Отчет по смете НОГ СНТ "Приволье" </t>
  </si>
  <si>
    <t>Налоги</t>
  </si>
  <si>
    <t>92A</t>
  </si>
  <si>
    <t xml:space="preserve">Оплата электроэнергии  </t>
  </si>
  <si>
    <t>Оплачена электроэнергия</t>
  </si>
  <si>
    <t>Долг за электроэнергию</t>
  </si>
  <si>
    <t>Задолженность по членским взносам к взысканию</t>
  </si>
  <si>
    <t>Задолженность по электроэнергии к взысканию</t>
  </si>
  <si>
    <t>Долг по членским взносам</t>
  </si>
  <si>
    <t>Задолженность по членским взносам к получению</t>
  </si>
  <si>
    <t>Факт май</t>
  </si>
  <si>
    <t>Факт июнь</t>
  </si>
  <si>
    <t>Остаток на расчетном счете на конец периода</t>
  </si>
  <si>
    <t>Остаток на расчетном счете на начало периода</t>
  </si>
  <si>
    <t>Услуги завхоза</t>
  </si>
  <si>
    <t>Канцтовары, почтовые расходы, нотариат, прочие.</t>
  </si>
  <si>
    <t>Телефонные расходы официальный телефон СНТ</t>
  </si>
  <si>
    <t>Сайт СНТ (доменное имя, хостинг, конструктор)</t>
  </si>
  <si>
    <t xml:space="preserve">Ворота въездные. Обслуживание, запчасти, оплата связи на двигателе ворот (сим-карта) </t>
  </si>
  <si>
    <t>Интернет общественный у сторожки</t>
  </si>
  <si>
    <t>Пуск водопровода весной.</t>
  </si>
  <si>
    <t>Ремонт ворот на углу прилесной улицы и 4 переулка, ворота въездные и лесные со всеми калитками, и столбы на контейнерной площадке - покраска (краска + работа по зачистке и окраске)</t>
  </si>
  <si>
    <t>Наведение порядка на участке №99 для удобства проведения собраний членов СНТ, покраска баков, сарая, навеса над скважиной. Благоустройство места собрания (бетонирование или щебенка), благоустройство прохода от калитки до места собраний.</t>
  </si>
  <si>
    <t>отчет по смете НОГ СНТ "Приволье" май 2026</t>
  </si>
  <si>
    <t>отчет по смете НОГ СНТ "Приволье" июнь 2026</t>
  </si>
  <si>
    <t>Дополнительные доходы</t>
  </si>
  <si>
    <t>Оплата электроэнергии</t>
  </si>
  <si>
    <t>Итого доходы</t>
  </si>
  <si>
    <t>закупка щебня</t>
  </si>
  <si>
    <t>покупка светильника</t>
  </si>
  <si>
    <t>покупка 3-х светильников</t>
  </si>
  <si>
    <t>авторизация доступа</t>
  </si>
  <si>
    <t>оплата судебной пошлины</t>
  </si>
  <si>
    <t>Услуги бухгалтерии</t>
  </si>
  <si>
    <t>Факт июль</t>
  </si>
  <si>
    <t>Факт август</t>
  </si>
  <si>
    <t>Факт сентябрь</t>
  </si>
  <si>
    <t>Факт октябрь</t>
  </si>
  <si>
    <t>Факт ноябрь</t>
  </si>
  <si>
    <t>Факт декабрь</t>
  </si>
  <si>
    <t>Факт январь</t>
  </si>
  <si>
    <t>Факт февраль</t>
  </si>
  <si>
    <t>Факт март</t>
  </si>
  <si>
    <t>Факт апрель</t>
  </si>
  <si>
    <t>покос травы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</si>
</sst>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[$-F800]dddd\,\ mmmm\ dd\,\ yyyy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1" fillId="3" borderId="1" xfId="0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14" fontId="1" fillId="0" borderId="1" xfId="0" applyNumberFormat="1" applyFont="1" applyBorder="1" applyAlignment="1">
      <alignment vertical="center"/>
    </xf>
    <xf numFmtId="4" fontId="0" fillId="0" borderId="0" xfId="0" applyNumberFormat="1"/>
    <xf numFmtId="3" fontId="1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" fontId="1" fillId="0" borderId="1" xfId="0" applyNumberFormat="1" applyFont="1" applyBorder="1"/>
    <xf numFmtId="4" fontId="0" fillId="0" borderId="1" xfId="0" applyNumberFormat="1" applyBorder="1"/>
    <xf numFmtId="0" fontId="6" fillId="0" borderId="0" xfId="0" applyFont="1"/>
    <xf numFmtId="0" fontId="1" fillId="0" borderId="2" xfId="0" applyFont="1" applyBorder="1"/>
    <xf numFmtId="4" fontId="1" fillId="0" borderId="3" xfId="0" applyNumberFormat="1" applyFont="1" applyBorder="1"/>
    <xf numFmtId="3" fontId="0" fillId="0" borderId="0" xfId="0" applyNumberFormat="1"/>
    <xf numFmtId="0" fontId="1" fillId="0" borderId="1" xfId="0" applyFont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4"/>
  <sheetViews>
    <sheetView topLeftCell="A16" zoomScaleNormal="100" workbookViewId="0">
      <selection activeCell="C35" sqref="C35"/>
    </sheetView>
  </sheetViews>
  <sheetFormatPr defaultRowHeight="15" x14ac:dyDescent="0.25"/>
  <cols>
    <col min="1" max="1" width="71.7109375" style="1" bestFit="1" customWidth="1"/>
    <col min="2" max="2" width="11.85546875" style="46" bestFit="1" customWidth="1"/>
    <col min="3" max="3" width="15.7109375" customWidth="1"/>
    <col min="4" max="4" width="11.5703125" customWidth="1"/>
    <col min="5" max="5" width="13" customWidth="1"/>
    <col min="6" max="6" width="12.42578125" customWidth="1"/>
    <col min="7" max="7" width="13.5703125" customWidth="1"/>
    <col min="8" max="8" width="17" customWidth="1"/>
    <col min="9" max="10" width="16.140625" customWidth="1"/>
    <col min="11" max="11" width="16.5703125" customWidth="1"/>
    <col min="12" max="12" width="14.85546875" customWidth="1"/>
    <col min="13" max="13" width="16.42578125" customWidth="1"/>
    <col min="14" max="14" width="13.7109375" customWidth="1"/>
    <col min="15" max="15" width="14.7109375" customWidth="1"/>
  </cols>
  <sheetData>
    <row r="1" spans="1:15" ht="15.75" x14ac:dyDescent="0.25">
      <c r="A1" s="2"/>
      <c r="B1" s="41"/>
    </row>
    <row r="2" spans="1:15" ht="35.25" customHeight="1" x14ac:dyDescent="0.25">
      <c r="A2" s="38" t="s">
        <v>25</v>
      </c>
      <c r="B2" s="7" t="s">
        <v>13</v>
      </c>
      <c r="C2" s="11" t="s">
        <v>14</v>
      </c>
      <c r="D2" s="11" t="s">
        <v>35</v>
      </c>
      <c r="E2" s="11" t="s">
        <v>36</v>
      </c>
      <c r="F2" s="11" t="s">
        <v>59</v>
      </c>
      <c r="G2" s="11" t="s">
        <v>60</v>
      </c>
      <c r="H2" s="11" t="s">
        <v>61</v>
      </c>
      <c r="I2" s="11" t="s">
        <v>62</v>
      </c>
      <c r="J2" s="11" t="s">
        <v>63</v>
      </c>
      <c r="K2" s="11" t="s">
        <v>64</v>
      </c>
      <c r="L2" s="11" t="s">
        <v>65</v>
      </c>
      <c r="M2" s="11" t="s">
        <v>66</v>
      </c>
      <c r="N2" s="11" t="s">
        <v>67</v>
      </c>
      <c r="O2" s="11" t="s">
        <v>68</v>
      </c>
    </row>
    <row r="3" spans="1:15" ht="15.75" x14ac:dyDescent="0.25">
      <c r="A3" s="3" t="s">
        <v>11</v>
      </c>
      <c r="B3" s="4"/>
      <c r="C3" s="10"/>
      <c r="D3" s="10"/>
      <c r="E3" s="10"/>
    </row>
    <row r="4" spans="1:15" ht="15.75" x14ac:dyDescent="0.25">
      <c r="A4" s="5" t="s">
        <v>7</v>
      </c>
      <c r="B4" s="62">
        <v>0</v>
      </c>
      <c r="C4" s="35">
        <f>SUM(D4:O4)</f>
        <v>0</v>
      </c>
      <c r="D4" s="12">
        <f>'05 2026'!$B4</f>
        <v>0</v>
      </c>
      <c r="E4" s="12">
        <f>'06 2026'!B4</f>
        <v>0</v>
      </c>
    </row>
    <row r="5" spans="1:15" ht="15.75" x14ac:dyDescent="0.25">
      <c r="A5" s="5" t="s">
        <v>58</v>
      </c>
      <c r="B5" s="62">
        <v>42000</v>
      </c>
      <c r="C5" s="35">
        <f t="shared" ref="C5:C32" si="0">SUM(D5:O5)</f>
        <v>9586</v>
      </c>
      <c r="D5" s="12">
        <f>'05 2026'!$B5</f>
        <v>9586</v>
      </c>
      <c r="E5" s="12">
        <f>'06 2026'!B5</f>
        <v>0</v>
      </c>
      <c r="F5" s="55"/>
    </row>
    <row r="6" spans="1:15" ht="15.75" x14ac:dyDescent="0.25">
      <c r="A6" s="5" t="s">
        <v>39</v>
      </c>
      <c r="B6" s="62">
        <v>74000</v>
      </c>
      <c r="C6" s="35">
        <f t="shared" si="0"/>
        <v>0</v>
      </c>
      <c r="D6" s="12">
        <f>'05 2026'!$B7</f>
        <v>0</v>
      </c>
      <c r="E6" s="12">
        <f>'06 2026'!B7</f>
        <v>0</v>
      </c>
    </row>
    <row r="7" spans="1:15" ht="15.75" x14ac:dyDescent="0.25">
      <c r="A7" s="5" t="s">
        <v>26</v>
      </c>
      <c r="B7" s="62">
        <v>5000</v>
      </c>
      <c r="C7" s="35">
        <f t="shared" si="0"/>
        <v>1000</v>
      </c>
      <c r="D7" s="12">
        <f>'05 2026'!$B9</f>
        <v>1000</v>
      </c>
      <c r="E7" s="12">
        <f>'06 2026'!B9</f>
        <v>0</v>
      </c>
    </row>
    <row r="8" spans="1:15" ht="15.75" x14ac:dyDescent="0.25">
      <c r="A8" s="5" t="s">
        <v>40</v>
      </c>
      <c r="B8" s="62">
        <v>10000</v>
      </c>
      <c r="C8" s="35">
        <f t="shared" si="0"/>
        <v>0</v>
      </c>
      <c r="D8" s="12">
        <f>'05 2026'!$B11</f>
        <v>0</v>
      </c>
      <c r="E8" s="12">
        <f>'06 2026'!B11</f>
        <v>0</v>
      </c>
    </row>
    <row r="9" spans="1:15" ht="15.75" x14ac:dyDescent="0.25">
      <c r="A9" s="5" t="s">
        <v>41</v>
      </c>
      <c r="B9" s="62">
        <v>5000</v>
      </c>
      <c r="C9" s="35">
        <f t="shared" si="0"/>
        <v>300</v>
      </c>
      <c r="D9" s="12">
        <f>'05 2026'!$B14</f>
        <v>300</v>
      </c>
      <c r="E9" s="12">
        <f>'06 2026'!B14</f>
        <v>0</v>
      </c>
    </row>
    <row r="10" spans="1:15" ht="15.75" x14ac:dyDescent="0.25">
      <c r="A10" s="5" t="s">
        <v>42</v>
      </c>
      <c r="B10" s="62">
        <v>12000</v>
      </c>
      <c r="C10" s="35">
        <f t="shared" si="0"/>
        <v>10998</v>
      </c>
      <c r="D10" s="12">
        <f>'05 2026'!$B16</f>
        <v>10998</v>
      </c>
      <c r="E10" s="12">
        <f>'06 2026'!B16</f>
        <v>0</v>
      </c>
    </row>
    <row r="11" spans="1:15" ht="15.75" x14ac:dyDescent="0.25">
      <c r="A11" s="5" t="s">
        <v>28</v>
      </c>
      <c r="B11" s="62">
        <v>210000</v>
      </c>
      <c r="C11" s="35">
        <f t="shared" si="0"/>
        <v>9035.84</v>
      </c>
      <c r="D11" s="12">
        <f>'05 2026'!$B18</f>
        <v>9035.84</v>
      </c>
      <c r="E11" s="12">
        <f>'06 2026'!B18</f>
        <v>0</v>
      </c>
    </row>
    <row r="12" spans="1:15" ht="31.5" x14ac:dyDescent="0.25">
      <c r="A12" s="5" t="s">
        <v>43</v>
      </c>
      <c r="B12" s="62">
        <v>15000</v>
      </c>
      <c r="C12" s="35">
        <f t="shared" si="0"/>
        <v>0</v>
      </c>
      <c r="D12" s="12">
        <f>'05 2026'!$B20</f>
        <v>0</v>
      </c>
      <c r="E12" s="12">
        <f>'06 2026'!B20</f>
        <v>0</v>
      </c>
    </row>
    <row r="13" spans="1:15" ht="15.75" x14ac:dyDescent="0.25">
      <c r="A13" s="5" t="s">
        <v>44</v>
      </c>
      <c r="B13" s="62">
        <v>18000</v>
      </c>
      <c r="C13" s="35">
        <f t="shared" si="0"/>
        <v>1050</v>
      </c>
      <c r="D13" s="12">
        <f>'05 2026'!$B23</f>
        <v>1050</v>
      </c>
      <c r="E13" s="12">
        <f>'06 2026'!B23</f>
        <v>0</v>
      </c>
    </row>
    <row r="14" spans="1:15" ht="15.75" x14ac:dyDescent="0.25">
      <c r="A14" s="5" t="s">
        <v>8</v>
      </c>
      <c r="B14" s="62">
        <v>30000</v>
      </c>
      <c r="C14" s="35">
        <f t="shared" si="0"/>
        <v>4615</v>
      </c>
      <c r="D14" s="12">
        <f>'05 2026'!$B26</f>
        <v>4615</v>
      </c>
      <c r="E14" s="12">
        <f>'06 2026'!B26</f>
        <v>0</v>
      </c>
    </row>
    <row r="15" spans="1:15" ht="15.75" x14ac:dyDescent="0.25">
      <c r="A15" s="5" t="s">
        <v>2</v>
      </c>
      <c r="B15" s="62">
        <v>10000</v>
      </c>
      <c r="C15" s="35">
        <f t="shared" si="0"/>
        <v>0</v>
      </c>
      <c r="D15" s="12">
        <f>'05 2026'!$B29</f>
        <v>0</v>
      </c>
      <c r="E15" s="12">
        <f>'06 2026'!B29</f>
        <v>0</v>
      </c>
    </row>
    <row r="16" spans="1:15" ht="15.75" x14ac:dyDescent="0.25">
      <c r="A16" s="5" t="s">
        <v>0</v>
      </c>
      <c r="B16" s="62">
        <v>81000</v>
      </c>
      <c r="C16" s="35">
        <f t="shared" si="0"/>
        <v>5088.4799999999996</v>
      </c>
      <c r="D16" s="12">
        <f>'05 2026'!$B32</f>
        <v>5088.4799999999996</v>
      </c>
      <c r="E16" s="12">
        <f>'06 2026'!B32</f>
        <v>0</v>
      </c>
    </row>
    <row r="17" spans="1:5" ht="31.5" x14ac:dyDescent="0.25">
      <c r="A17" s="5" t="s">
        <v>10</v>
      </c>
      <c r="B17" s="62">
        <v>6000</v>
      </c>
      <c r="C17" s="35">
        <f t="shared" si="0"/>
        <v>0</v>
      </c>
      <c r="D17" s="12">
        <f>'05 2026'!$B34</f>
        <v>0</v>
      </c>
      <c r="E17" s="12">
        <f>'06 2026'!B34</f>
        <v>0</v>
      </c>
    </row>
    <row r="18" spans="1:5" ht="15.75" x14ac:dyDescent="0.25">
      <c r="A18" s="5" t="s">
        <v>3</v>
      </c>
      <c r="B18" s="62">
        <v>20000</v>
      </c>
      <c r="C18" s="35">
        <f t="shared" si="0"/>
        <v>0</v>
      </c>
      <c r="D18" s="12">
        <f>'05 2026'!$B36</f>
        <v>0</v>
      </c>
      <c r="E18" s="12">
        <f>'06 2026'!B36</f>
        <v>0</v>
      </c>
    </row>
    <row r="19" spans="1:5" ht="15.75" x14ac:dyDescent="0.25">
      <c r="A19" s="5" t="s">
        <v>45</v>
      </c>
      <c r="B19" s="62">
        <v>20000</v>
      </c>
      <c r="C19" s="35">
        <f t="shared" si="0"/>
        <v>3032</v>
      </c>
      <c r="D19" s="12">
        <f>'05 2026'!$B38</f>
        <v>3032</v>
      </c>
      <c r="E19" s="12">
        <f>'06 2026'!B38</f>
        <v>0</v>
      </c>
    </row>
    <row r="20" spans="1:5" ht="15.75" x14ac:dyDescent="0.25">
      <c r="A20" s="37" t="s">
        <v>4</v>
      </c>
      <c r="B20" s="63">
        <v>45000</v>
      </c>
      <c r="C20" s="35">
        <f t="shared" si="0"/>
        <v>8774</v>
      </c>
      <c r="D20" s="12">
        <f>'05 2026'!$B40</f>
        <v>8774</v>
      </c>
      <c r="E20" s="12">
        <f>'06 2026'!B40</f>
        <v>0</v>
      </c>
    </row>
    <row r="21" spans="1:5" ht="15.75" x14ac:dyDescent="0.25">
      <c r="A21" s="37" t="s">
        <v>9</v>
      </c>
      <c r="B21" s="63">
        <v>50000</v>
      </c>
      <c r="C21" s="35">
        <f t="shared" si="0"/>
        <v>0</v>
      </c>
      <c r="D21" s="12">
        <f>'05 2026'!$B43</f>
        <v>0</v>
      </c>
      <c r="E21" s="12">
        <f>'06 2026'!B43</f>
        <v>0</v>
      </c>
    </row>
    <row r="22" spans="1:5" ht="15.75" x14ac:dyDescent="0.25">
      <c r="A22" s="5" t="s">
        <v>6</v>
      </c>
      <c r="B22" s="62">
        <v>200000</v>
      </c>
      <c r="C22" s="35">
        <f t="shared" si="0"/>
        <v>0</v>
      </c>
      <c r="D22" s="12">
        <f>'05 2026'!$B45</f>
        <v>0</v>
      </c>
      <c r="E22" s="12">
        <f>'06 2026'!B45</f>
        <v>0</v>
      </c>
    </row>
    <row r="23" spans="1:5" ht="47.25" x14ac:dyDescent="0.25">
      <c r="A23" s="5" t="s">
        <v>46</v>
      </c>
      <c r="B23" s="62">
        <v>40000</v>
      </c>
      <c r="C23" s="35">
        <f t="shared" si="0"/>
        <v>0</v>
      </c>
      <c r="D23" s="12">
        <f>'05 2026'!$B48</f>
        <v>0</v>
      </c>
      <c r="E23" s="12">
        <f>'06 2026'!B48</f>
        <v>0</v>
      </c>
    </row>
    <row r="24" spans="1:5" ht="63" x14ac:dyDescent="0.25">
      <c r="A24" s="5" t="s">
        <v>47</v>
      </c>
      <c r="B24" s="62">
        <v>40000</v>
      </c>
      <c r="C24" s="35">
        <f t="shared" si="0"/>
        <v>29435</v>
      </c>
      <c r="D24" s="12">
        <f>'05 2026'!$B51</f>
        <v>29435</v>
      </c>
      <c r="E24" s="12">
        <f>'06 2026'!B51</f>
        <v>0</v>
      </c>
    </row>
    <row r="25" spans="1:5" ht="15.75" x14ac:dyDescent="0.25">
      <c r="A25" s="5" t="s">
        <v>1</v>
      </c>
      <c r="B25" s="62">
        <v>57000</v>
      </c>
      <c r="C25" s="35">
        <f t="shared" si="0"/>
        <v>4000</v>
      </c>
      <c r="D25" s="12">
        <f>'05 2026'!$B54</f>
        <v>4000</v>
      </c>
      <c r="E25" s="12">
        <f>'06 2026'!B54</f>
        <v>0</v>
      </c>
    </row>
    <row r="26" spans="1:5" ht="15.75" x14ac:dyDescent="0.25">
      <c r="A26" s="5" t="s">
        <v>5</v>
      </c>
      <c r="B26" s="62">
        <v>100000</v>
      </c>
      <c r="C26" s="35">
        <f t="shared" si="0"/>
        <v>0</v>
      </c>
      <c r="D26" s="12">
        <f>'05 2026'!$B57</f>
        <v>0</v>
      </c>
      <c r="E26" s="12">
        <f>'06 2026'!B57</f>
        <v>0</v>
      </c>
    </row>
    <row r="27" spans="1:5" ht="15.75" x14ac:dyDescent="0.25">
      <c r="A27" s="6" t="s">
        <v>12</v>
      </c>
      <c r="B27" s="61">
        <f>SUM(B4:B26)</f>
        <v>1090000</v>
      </c>
      <c r="C27" s="35">
        <f t="shared" si="0"/>
        <v>86914.319999999992</v>
      </c>
      <c r="D27" s="12">
        <f>SUM(D4:D26)</f>
        <v>86914.319999999992</v>
      </c>
      <c r="E27" s="12">
        <f>SUM(E4:E26)</f>
        <v>0</v>
      </c>
    </row>
    <row r="28" spans="1:5" ht="15.75" x14ac:dyDescent="0.25">
      <c r="A28" s="8"/>
      <c r="B28" s="42"/>
      <c r="C28" s="35">
        <f t="shared" si="0"/>
        <v>0</v>
      </c>
      <c r="D28" s="13"/>
      <c r="E28" s="13"/>
    </row>
    <row r="29" spans="1:5" ht="15.75" x14ac:dyDescent="0.25">
      <c r="A29" s="6" t="s">
        <v>15</v>
      </c>
      <c r="B29" s="61">
        <v>1090000</v>
      </c>
      <c r="C29" s="35">
        <f t="shared" si="0"/>
        <v>365524.46</v>
      </c>
      <c r="D29" s="12">
        <f>'05 2026'!B62</f>
        <v>365524.46</v>
      </c>
      <c r="E29" s="12">
        <f>'06 2026'!B62</f>
        <v>0</v>
      </c>
    </row>
    <row r="30" spans="1:5" ht="15.75" x14ac:dyDescent="0.25">
      <c r="A30" s="6" t="s">
        <v>50</v>
      </c>
      <c r="B30" s="61"/>
      <c r="C30" s="35">
        <f t="shared" si="0"/>
        <v>105</v>
      </c>
      <c r="D30" s="12">
        <f>'05 2026'!B63</f>
        <v>105</v>
      </c>
      <c r="E30" s="12">
        <f>'06 2026'!B63</f>
        <v>0</v>
      </c>
    </row>
    <row r="31" spans="1:5" ht="15.75" x14ac:dyDescent="0.25">
      <c r="A31" s="6" t="s">
        <v>51</v>
      </c>
      <c r="B31" s="61"/>
      <c r="C31" s="35">
        <f t="shared" si="0"/>
        <v>2080.4</v>
      </c>
      <c r="D31" s="12">
        <f>'05 2026'!B64</f>
        <v>2080.4</v>
      </c>
      <c r="E31" s="12">
        <f>'06 2026'!B64</f>
        <v>0</v>
      </c>
    </row>
    <row r="32" spans="1:5" ht="15.75" x14ac:dyDescent="0.25">
      <c r="A32" s="6" t="s">
        <v>52</v>
      </c>
      <c r="B32" s="61">
        <f>B29</f>
        <v>1090000</v>
      </c>
      <c r="C32" s="35">
        <f t="shared" si="0"/>
        <v>367709.86000000004</v>
      </c>
      <c r="D32" s="12">
        <f>'05 2026'!B65</f>
        <v>367709.86000000004</v>
      </c>
      <c r="E32" s="12">
        <f>'06 2026'!B65</f>
        <v>0</v>
      </c>
    </row>
    <row r="33" spans="1:5" ht="15.75" x14ac:dyDescent="0.25">
      <c r="A33" s="56" t="s">
        <v>38</v>
      </c>
      <c r="B33" s="57">
        <f>C33</f>
        <v>23892.499999999884</v>
      </c>
      <c r="C33" s="65">
        <f>D33</f>
        <v>23892.499999999884</v>
      </c>
      <c r="D33" s="66">
        <f>'05 2026'!B66</f>
        <v>23892.499999999884</v>
      </c>
      <c r="E33" s="66">
        <f>'06 2026'!B66</f>
        <v>304688.03999999992</v>
      </c>
    </row>
    <row r="34" spans="1:5" s="29" customFormat="1" ht="15.75" x14ac:dyDescent="0.25">
      <c r="A34" s="56" t="s">
        <v>37</v>
      </c>
      <c r="B34" s="36"/>
      <c r="C34" s="65">
        <f>D34</f>
        <v>304688.03999999992</v>
      </c>
      <c r="D34" s="66">
        <f>'05 2026'!B67</f>
        <v>304688.03999999992</v>
      </c>
      <c r="E34" s="66">
        <f>'06 2026'!B68</f>
        <v>0</v>
      </c>
    </row>
    <row r="35" spans="1:5" x14ac:dyDescent="0.25">
      <c r="B35" s="43"/>
    </row>
    <row r="36" spans="1:5" ht="15.75" x14ac:dyDescent="0.25">
      <c r="A36" s="48"/>
      <c r="B36" s="43"/>
    </row>
    <row r="37" spans="1:5" ht="15.75" x14ac:dyDescent="0.25">
      <c r="A37" s="29"/>
      <c r="B37" s="44"/>
    </row>
    <row r="38" spans="1:5" ht="15.75" x14ac:dyDescent="0.25">
      <c r="A38" s="29"/>
      <c r="B38" s="44"/>
    </row>
    <row r="39" spans="1:5" ht="15.75" x14ac:dyDescent="0.25">
      <c r="A39" s="29"/>
      <c r="B39" s="44"/>
    </row>
    <row r="40" spans="1:5" ht="15.75" x14ac:dyDescent="0.25">
      <c r="A40" s="29"/>
      <c r="B40" s="44"/>
    </row>
    <row r="41" spans="1:5" ht="15.75" x14ac:dyDescent="0.25">
      <c r="A41" s="29"/>
      <c r="B41" s="44"/>
    </row>
    <row r="42" spans="1:5" ht="15.75" x14ac:dyDescent="0.25">
      <c r="A42" s="29"/>
      <c r="B42" s="44"/>
    </row>
    <row r="43" spans="1:5" ht="15.75" x14ac:dyDescent="0.25">
      <c r="A43" s="29"/>
      <c r="B43" s="44"/>
    </row>
    <row r="44" spans="1:5" ht="15.75" x14ac:dyDescent="0.25">
      <c r="A44" s="31"/>
      <c r="B44" s="45"/>
    </row>
    <row r="45" spans="1:5" x14ac:dyDescent="0.25">
      <c r="B45" s="43"/>
    </row>
    <row r="46" spans="1:5" x14ac:dyDescent="0.25">
      <c r="B46" s="43"/>
    </row>
    <row r="47" spans="1:5" x14ac:dyDescent="0.25">
      <c r="B47" s="43"/>
    </row>
    <row r="48" spans="1:5" x14ac:dyDescent="0.25">
      <c r="B48" s="43"/>
    </row>
    <row r="49" spans="2:2" x14ac:dyDescent="0.25">
      <c r="B49" s="43"/>
    </row>
    <row r="50" spans="2:2" x14ac:dyDescent="0.25">
      <c r="B50" s="43"/>
    </row>
    <row r="51" spans="2:2" x14ac:dyDescent="0.25">
      <c r="B51" s="43"/>
    </row>
    <row r="52" spans="2:2" x14ac:dyDescent="0.25">
      <c r="B52" s="43"/>
    </row>
    <row r="53" spans="2:2" x14ac:dyDescent="0.25">
      <c r="B53" s="43"/>
    </row>
    <row r="54" spans="2:2" x14ac:dyDescent="0.25">
      <c r="B54" s="43"/>
    </row>
    <row r="55" spans="2:2" x14ac:dyDescent="0.25">
      <c r="B55" s="43"/>
    </row>
    <row r="56" spans="2:2" x14ac:dyDescent="0.25">
      <c r="B56" s="43"/>
    </row>
    <row r="57" spans="2:2" x14ac:dyDescent="0.25">
      <c r="B57" s="43"/>
    </row>
    <row r="58" spans="2:2" x14ac:dyDescent="0.25">
      <c r="B58" s="43"/>
    </row>
    <row r="59" spans="2:2" x14ac:dyDescent="0.25">
      <c r="B59" s="43"/>
    </row>
    <row r="60" spans="2:2" x14ac:dyDescent="0.25">
      <c r="B60" s="43"/>
    </row>
    <row r="61" spans="2:2" x14ac:dyDescent="0.25">
      <c r="B61" s="43"/>
    </row>
    <row r="62" spans="2:2" x14ac:dyDescent="0.25">
      <c r="B62" s="43"/>
    </row>
    <row r="63" spans="2:2" x14ac:dyDescent="0.25">
      <c r="B63" s="43"/>
    </row>
    <row r="64" spans="2:2" x14ac:dyDescent="0.25">
      <c r="B64" s="43"/>
    </row>
    <row r="65" spans="2:2" x14ac:dyDescent="0.25">
      <c r="B65" s="43"/>
    </row>
    <row r="66" spans="2:2" x14ac:dyDescent="0.25">
      <c r="B66" s="43"/>
    </row>
    <row r="67" spans="2:2" x14ac:dyDescent="0.25">
      <c r="B67" s="43"/>
    </row>
    <row r="68" spans="2:2" x14ac:dyDescent="0.25">
      <c r="B68" s="43"/>
    </row>
    <row r="69" spans="2:2" x14ac:dyDescent="0.25">
      <c r="B69" s="43"/>
    </row>
    <row r="70" spans="2:2" x14ac:dyDescent="0.25">
      <c r="B70" s="43"/>
    </row>
    <row r="71" spans="2:2" x14ac:dyDescent="0.25">
      <c r="B71" s="43"/>
    </row>
    <row r="72" spans="2:2" x14ac:dyDescent="0.25">
      <c r="B72" s="43"/>
    </row>
    <row r="73" spans="2:2" x14ac:dyDescent="0.25">
      <c r="B73" s="43"/>
    </row>
    <row r="74" spans="2:2" x14ac:dyDescent="0.25">
      <c r="B74" s="43"/>
    </row>
    <row r="75" spans="2:2" x14ac:dyDescent="0.25">
      <c r="B75" s="43"/>
    </row>
    <row r="76" spans="2:2" x14ac:dyDescent="0.25">
      <c r="B76" s="43"/>
    </row>
    <row r="77" spans="2:2" x14ac:dyDescent="0.25">
      <c r="B77" s="43"/>
    </row>
    <row r="78" spans="2:2" x14ac:dyDescent="0.25">
      <c r="B78" s="43"/>
    </row>
    <row r="79" spans="2:2" x14ac:dyDescent="0.25">
      <c r="B79" s="43"/>
    </row>
    <row r="80" spans="2:2" x14ac:dyDescent="0.25">
      <c r="B80" s="43"/>
    </row>
    <row r="81" spans="2:2" x14ac:dyDescent="0.25">
      <c r="B81" s="43"/>
    </row>
    <row r="82" spans="2:2" x14ac:dyDescent="0.25">
      <c r="B82" s="43"/>
    </row>
    <row r="83" spans="2:2" x14ac:dyDescent="0.25">
      <c r="B83" s="43"/>
    </row>
    <row r="84" spans="2:2" x14ac:dyDescent="0.25">
      <c r="B84" s="43"/>
    </row>
    <row r="85" spans="2:2" x14ac:dyDescent="0.25">
      <c r="B85" s="43"/>
    </row>
    <row r="86" spans="2:2" x14ac:dyDescent="0.25">
      <c r="B86" s="43"/>
    </row>
    <row r="87" spans="2:2" x14ac:dyDescent="0.25">
      <c r="B87" s="43"/>
    </row>
    <row r="88" spans="2:2" x14ac:dyDescent="0.25">
      <c r="B88" s="43"/>
    </row>
    <row r="89" spans="2:2" x14ac:dyDescent="0.25">
      <c r="B89" s="43"/>
    </row>
    <row r="90" spans="2:2" x14ac:dyDescent="0.25">
      <c r="B90" s="43"/>
    </row>
    <row r="91" spans="2:2" x14ac:dyDescent="0.25">
      <c r="B91" s="43"/>
    </row>
    <row r="92" spans="2:2" x14ac:dyDescent="0.25">
      <c r="B92" s="43"/>
    </row>
    <row r="93" spans="2:2" x14ac:dyDescent="0.25">
      <c r="B93" s="43"/>
    </row>
    <row r="94" spans="2:2" x14ac:dyDescent="0.25">
      <c r="B94" s="43"/>
    </row>
    <row r="95" spans="2:2" x14ac:dyDescent="0.25">
      <c r="B95" s="43"/>
    </row>
    <row r="96" spans="2:2" x14ac:dyDescent="0.25">
      <c r="B96" s="43"/>
    </row>
    <row r="97" spans="2:2" x14ac:dyDescent="0.25">
      <c r="B97" s="43"/>
    </row>
    <row r="98" spans="2:2" x14ac:dyDescent="0.25">
      <c r="B98" s="43"/>
    </row>
    <row r="99" spans="2:2" x14ac:dyDescent="0.25">
      <c r="B99" s="43"/>
    </row>
    <row r="100" spans="2:2" x14ac:dyDescent="0.25">
      <c r="B100" s="43"/>
    </row>
    <row r="101" spans="2:2" x14ac:dyDescent="0.25">
      <c r="B101" s="43"/>
    </row>
    <row r="102" spans="2:2" x14ac:dyDescent="0.25">
      <c r="B102" s="43"/>
    </row>
    <row r="103" spans="2:2" x14ac:dyDescent="0.25">
      <c r="B103" s="43"/>
    </row>
    <row r="104" spans="2:2" x14ac:dyDescent="0.25">
      <c r="B104" s="43"/>
    </row>
    <row r="105" spans="2:2" x14ac:dyDescent="0.25">
      <c r="B105" s="43"/>
    </row>
    <row r="106" spans="2:2" x14ac:dyDescent="0.25">
      <c r="B106" s="43"/>
    </row>
    <row r="107" spans="2:2" x14ac:dyDescent="0.25">
      <c r="B107" s="43"/>
    </row>
    <row r="108" spans="2:2" x14ac:dyDescent="0.25">
      <c r="B108" s="43"/>
    </row>
    <row r="109" spans="2:2" x14ac:dyDescent="0.25">
      <c r="B109" s="43"/>
    </row>
    <row r="110" spans="2:2" x14ac:dyDescent="0.25">
      <c r="B110" s="43"/>
    </row>
    <row r="111" spans="2:2" x14ac:dyDescent="0.25">
      <c r="B111" s="43"/>
    </row>
    <row r="112" spans="2:2" x14ac:dyDescent="0.25">
      <c r="B112" s="43"/>
    </row>
    <row r="113" spans="2:2" x14ac:dyDescent="0.25">
      <c r="B113" s="43"/>
    </row>
    <row r="114" spans="2:2" x14ac:dyDescent="0.25">
      <c r="B114" s="43"/>
    </row>
    <row r="115" spans="2:2" x14ac:dyDescent="0.25">
      <c r="B115" s="43"/>
    </row>
    <row r="116" spans="2:2" x14ac:dyDescent="0.25">
      <c r="B116" s="43"/>
    </row>
    <row r="117" spans="2:2" x14ac:dyDescent="0.25">
      <c r="B117" s="43"/>
    </row>
    <row r="118" spans="2:2" x14ac:dyDescent="0.25">
      <c r="B118" s="43"/>
    </row>
    <row r="119" spans="2:2" x14ac:dyDescent="0.25">
      <c r="B119" s="43"/>
    </row>
    <row r="120" spans="2:2" x14ac:dyDescent="0.25">
      <c r="B120" s="43"/>
    </row>
    <row r="121" spans="2:2" x14ac:dyDescent="0.25">
      <c r="B121" s="43"/>
    </row>
    <row r="122" spans="2:2" x14ac:dyDescent="0.25">
      <c r="B122" s="43"/>
    </row>
    <row r="123" spans="2:2" x14ac:dyDescent="0.25">
      <c r="B123" s="43"/>
    </row>
    <row r="124" spans="2:2" x14ac:dyDescent="0.25">
      <c r="B124" s="43"/>
    </row>
    <row r="125" spans="2:2" x14ac:dyDescent="0.25">
      <c r="B125" s="43"/>
    </row>
    <row r="126" spans="2:2" x14ac:dyDescent="0.25">
      <c r="B126" s="43"/>
    </row>
    <row r="127" spans="2:2" x14ac:dyDescent="0.25">
      <c r="B127" s="43"/>
    </row>
    <row r="128" spans="2:2" x14ac:dyDescent="0.25">
      <c r="B128" s="43"/>
    </row>
    <row r="129" spans="2:2" x14ac:dyDescent="0.25">
      <c r="B129" s="43"/>
    </row>
    <row r="130" spans="2:2" x14ac:dyDescent="0.25">
      <c r="B130" s="43"/>
    </row>
    <row r="131" spans="2:2" x14ac:dyDescent="0.25">
      <c r="B131" s="43"/>
    </row>
    <row r="132" spans="2:2" x14ac:dyDescent="0.25">
      <c r="B132" s="43"/>
    </row>
    <row r="133" spans="2:2" x14ac:dyDescent="0.25">
      <c r="B133" s="43"/>
    </row>
    <row r="134" spans="2:2" x14ac:dyDescent="0.25">
      <c r="B134" s="43"/>
    </row>
    <row r="135" spans="2:2" x14ac:dyDescent="0.25">
      <c r="B135" s="43"/>
    </row>
    <row r="136" spans="2:2" x14ac:dyDescent="0.25">
      <c r="B136" s="43"/>
    </row>
    <row r="137" spans="2:2" x14ac:dyDescent="0.25">
      <c r="B137" s="43"/>
    </row>
    <row r="138" spans="2:2" x14ac:dyDescent="0.25">
      <c r="B138" s="43"/>
    </row>
    <row r="139" spans="2:2" x14ac:dyDescent="0.25">
      <c r="B139" s="43"/>
    </row>
    <row r="140" spans="2:2" x14ac:dyDescent="0.25">
      <c r="B140" s="43"/>
    </row>
    <row r="141" spans="2:2" x14ac:dyDescent="0.25">
      <c r="B141" s="43"/>
    </row>
    <row r="142" spans="2:2" x14ac:dyDescent="0.25">
      <c r="B142" s="43"/>
    </row>
    <row r="143" spans="2:2" x14ac:dyDescent="0.25">
      <c r="B143" s="43"/>
    </row>
    <row r="144" spans="2:2" x14ac:dyDescent="0.25">
      <c r="B144" s="43"/>
    </row>
    <row r="145" spans="2:2" x14ac:dyDescent="0.25">
      <c r="B145" s="43"/>
    </row>
    <row r="146" spans="2:2" x14ac:dyDescent="0.25">
      <c r="B146" s="43"/>
    </row>
    <row r="147" spans="2:2" x14ac:dyDescent="0.25">
      <c r="B147" s="43"/>
    </row>
    <row r="148" spans="2:2" x14ac:dyDescent="0.25">
      <c r="B148" s="43"/>
    </row>
    <row r="149" spans="2:2" x14ac:dyDescent="0.25">
      <c r="B149" s="43"/>
    </row>
    <row r="150" spans="2:2" x14ac:dyDescent="0.25">
      <c r="B150" s="43"/>
    </row>
    <row r="151" spans="2:2" x14ac:dyDescent="0.25">
      <c r="B151" s="43"/>
    </row>
    <row r="152" spans="2:2" x14ac:dyDescent="0.25">
      <c r="B152" s="43"/>
    </row>
    <row r="153" spans="2:2" x14ac:dyDescent="0.25">
      <c r="B153" s="43"/>
    </row>
    <row r="154" spans="2:2" x14ac:dyDescent="0.25">
      <c r="B154" s="43"/>
    </row>
    <row r="155" spans="2:2" x14ac:dyDescent="0.25">
      <c r="B155" s="43"/>
    </row>
    <row r="156" spans="2:2" x14ac:dyDescent="0.25">
      <c r="B156" s="43"/>
    </row>
    <row r="157" spans="2:2" x14ac:dyDescent="0.25">
      <c r="B157" s="43"/>
    </row>
    <row r="158" spans="2:2" x14ac:dyDescent="0.25">
      <c r="B158" s="43"/>
    </row>
    <row r="159" spans="2:2" x14ac:dyDescent="0.25">
      <c r="B159" s="43"/>
    </row>
    <row r="160" spans="2:2" x14ac:dyDescent="0.25">
      <c r="B160" s="43"/>
    </row>
    <row r="161" spans="2:2" x14ac:dyDescent="0.25">
      <c r="B161" s="43"/>
    </row>
    <row r="162" spans="2:2" x14ac:dyDescent="0.25">
      <c r="B162" s="43"/>
    </row>
    <row r="163" spans="2:2" x14ac:dyDescent="0.25">
      <c r="B163" s="43"/>
    </row>
    <row r="164" spans="2:2" x14ac:dyDescent="0.25">
      <c r="B164" s="43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F356-24F1-430D-B0BE-339F5565F60A}">
  <dimension ref="A2:J119"/>
  <sheetViews>
    <sheetView topLeftCell="A94" workbookViewId="0">
      <selection activeCell="C66" sqref="C66"/>
    </sheetView>
  </sheetViews>
  <sheetFormatPr defaultRowHeight="15" x14ac:dyDescent="0.25"/>
  <cols>
    <col min="1" max="1" width="14.42578125" style="16" customWidth="1"/>
    <col min="2" max="2" width="16.140625" customWidth="1"/>
    <col min="3" max="3" width="23.28515625" customWidth="1"/>
    <col min="4" max="4" width="18.42578125" customWidth="1"/>
    <col min="5" max="5" width="19.42578125" customWidth="1"/>
    <col min="6" max="6" width="23.140625" customWidth="1"/>
    <col min="10" max="10" width="10" bestFit="1" customWidth="1"/>
  </cols>
  <sheetData>
    <row r="2" spans="1:9" ht="41.25" customHeight="1" x14ac:dyDescent="0.25">
      <c r="A2" s="14" t="s">
        <v>16</v>
      </c>
      <c r="B2" s="11" t="s">
        <v>17</v>
      </c>
      <c r="C2" s="11" t="s">
        <v>18</v>
      </c>
      <c r="D2" s="11" t="s">
        <v>29</v>
      </c>
      <c r="E2" s="11" t="s">
        <v>30</v>
      </c>
      <c r="F2" s="11" t="s">
        <v>33</v>
      </c>
    </row>
    <row r="3" spans="1:9" ht="15.75" x14ac:dyDescent="0.25">
      <c r="A3" s="3">
        <v>1</v>
      </c>
      <c r="B3" s="15">
        <v>10000</v>
      </c>
      <c r="C3" s="47">
        <v>46162</v>
      </c>
      <c r="D3" s="26"/>
      <c r="E3" s="26"/>
      <c r="F3" s="26"/>
    </row>
    <row r="4" spans="1:9" ht="15.75" x14ac:dyDescent="0.25">
      <c r="A4" s="3">
        <v>2</v>
      </c>
      <c r="B4" s="15"/>
      <c r="C4" s="47"/>
      <c r="D4" s="50"/>
      <c r="E4" s="50"/>
      <c r="F4" s="50">
        <v>61048.92</v>
      </c>
      <c r="I4" s="34"/>
    </row>
    <row r="5" spans="1:9" ht="15.75" x14ac:dyDescent="0.25">
      <c r="A5" s="3">
        <v>3</v>
      </c>
      <c r="B5" s="15"/>
      <c r="C5" s="47"/>
      <c r="D5" s="50"/>
      <c r="E5" s="50"/>
      <c r="F5" s="50">
        <v>61048.92</v>
      </c>
    </row>
    <row r="6" spans="1:9" ht="15.75" x14ac:dyDescent="0.25">
      <c r="A6" s="3">
        <v>4</v>
      </c>
      <c r="B6" s="15">
        <v>10000</v>
      </c>
      <c r="C6" s="47">
        <v>46167</v>
      </c>
      <c r="D6" s="50"/>
      <c r="E6" s="50"/>
      <c r="F6" s="26"/>
    </row>
    <row r="7" spans="1:9" ht="15.75" x14ac:dyDescent="0.25">
      <c r="A7" s="3">
        <v>5</v>
      </c>
      <c r="B7" s="15"/>
      <c r="C7" s="47"/>
      <c r="D7" s="50"/>
      <c r="E7" s="50"/>
      <c r="F7" s="50">
        <v>61048.92</v>
      </c>
    </row>
    <row r="8" spans="1:9" ht="15.75" x14ac:dyDescent="0.25">
      <c r="A8" s="3">
        <v>6</v>
      </c>
      <c r="B8" s="15"/>
      <c r="C8" s="47"/>
      <c r="D8" s="50"/>
      <c r="E8" s="50"/>
      <c r="F8" s="50">
        <v>61048.92</v>
      </c>
    </row>
    <row r="9" spans="1:9" ht="15.75" x14ac:dyDescent="0.25">
      <c r="A9" s="3">
        <v>7</v>
      </c>
      <c r="B9" s="15"/>
      <c r="C9" s="47"/>
      <c r="D9" s="50"/>
      <c r="E9" s="50"/>
      <c r="F9" s="50">
        <v>61048.92</v>
      </c>
    </row>
    <row r="10" spans="1:9" ht="15.75" x14ac:dyDescent="0.25">
      <c r="A10" s="3">
        <v>8</v>
      </c>
      <c r="B10" s="15">
        <v>10000</v>
      </c>
      <c r="C10" s="47">
        <v>46160</v>
      </c>
      <c r="D10" s="50"/>
      <c r="E10" s="50"/>
      <c r="F10" s="26"/>
    </row>
    <row r="11" spans="1:9" ht="15.75" x14ac:dyDescent="0.25">
      <c r="A11" s="3">
        <v>9</v>
      </c>
      <c r="B11" s="15"/>
      <c r="C11" s="47"/>
      <c r="D11" s="50"/>
      <c r="E11" s="50"/>
      <c r="F11" s="50">
        <v>61048.92</v>
      </c>
    </row>
    <row r="12" spans="1:9" ht="15.75" x14ac:dyDescent="0.25">
      <c r="A12" s="3">
        <v>10</v>
      </c>
      <c r="B12" s="15"/>
      <c r="C12" s="47"/>
      <c r="D12" s="50"/>
      <c r="E12" s="50"/>
      <c r="F12" s="50">
        <v>61048.92</v>
      </c>
    </row>
    <row r="13" spans="1:9" ht="15.75" x14ac:dyDescent="0.25">
      <c r="A13" s="3">
        <v>11</v>
      </c>
      <c r="B13" s="15"/>
      <c r="C13" s="47"/>
      <c r="D13" s="50"/>
      <c r="E13" s="50"/>
      <c r="F13" s="50">
        <v>61048.92</v>
      </c>
    </row>
    <row r="14" spans="1:9" ht="15.75" x14ac:dyDescent="0.25">
      <c r="A14" s="3">
        <v>12</v>
      </c>
      <c r="B14" s="15">
        <v>10000</v>
      </c>
      <c r="C14" s="47">
        <v>46170</v>
      </c>
      <c r="D14" s="50"/>
      <c r="E14" s="50"/>
      <c r="F14" s="26"/>
    </row>
    <row r="15" spans="1:9" ht="15.75" x14ac:dyDescent="0.25">
      <c r="A15" s="3">
        <v>13</v>
      </c>
      <c r="B15" s="15">
        <v>10000</v>
      </c>
      <c r="C15" s="47">
        <v>46167</v>
      </c>
      <c r="D15" s="50"/>
      <c r="E15" s="50"/>
      <c r="F15" s="26"/>
    </row>
    <row r="16" spans="1:9" ht="15.75" x14ac:dyDescent="0.25">
      <c r="A16" s="3">
        <v>14</v>
      </c>
      <c r="B16" s="15"/>
      <c r="C16" s="47"/>
      <c r="D16" s="50"/>
      <c r="E16" s="50"/>
      <c r="F16" s="26"/>
    </row>
    <row r="17" spans="1:6" ht="15.75" x14ac:dyDescent="0.25">
      <c r="A17" s="3">
        <v>15</v>
      </c>
      <c r="B17" s="15"/>
      <c r="C17" s="47"/>
      <c r="D17" s="50"/>
      <c r="E17" s="50"/>
      <c r="F17" s="26"/>
    </row>
    <row r="18" spans="1:6" ht="15.75" x14ac:dyDescent="0.25">
      <c r="A18" s="3">
        <v>16</v>
      </c>
      <c r="B18" s="15"/>
      <c r="C18" s="47"/>
      <c r="D18" s="50"/>
      <c r="E18" s="50"/>
      <c r="F18" s="26"/>
    </row>
    <row r="19" spans="1:6" ht="15.75" x14ac:dyDescent="0.25">
      <c r="A19" s="3">
        <v>17</v>
      </c>
      <c r="B19" s="15"/>
      <c r="C19" s="47"/>
      <c r="D19" s="50"/>
      <c r="E19" s="50"/>
      <c r="F19" s="26"/>
    </row>
    <row r="20" spans="1:6" ht="15.75" x14ac:dyDescent="0.25">
      <c r="A20" s="3">
        <v>18</v>
      </c>
      <c r="B20" s="15"/>
      <c r="C20" s="47"/>
      <c r="D20" s="50"/>
      <c r="E20" s="50"/>
      <c r="F20" s="50">
        <v>61048.92</v>
      </c>
    </row>
    <row r="21" spans="1:6" ht="15.75" x14ac:dyDescent="0.25">
      <c r="A21" s="3" t="s">
        <v>24</v>
      </c>
      <c r="B21" s="15"/>
      <c r="C21" s="47"/>
      <c r="D21" s="50"/>
      <c r="E21" s="50"/>
      <c r="F21" s="26"/>
    </row>
    <row r="22" spans="1:6" ht="15.75" x14ac:dyDescent="0.25">
      <c r="A22" s="3">
        <v>21</v>
      </c>
      <c r="B22" s="15">
        <v>10000</v>
      </c>
      <c r="C22" s="47">
        <v>46168</v>
      </c>
      <c r="D22" s="50"/>
      <c r="E22" s="50"/>
      <c r="F22" s="26"/>
    </row>
    <row r="23" spans="1:6" ht="15.75" x14ac:dyDescent="0.25">
      <c r="A23" s="3">
        <v>22</v>
      </c>
      <c r="B23" s="15">
        <v>10000</v>
      </c>
      <c r="C23" s="47">
        <v>46163</v>
      </c>
      <c r="D23" s="50"/>
      <c r="E23" s="50"/>
      <c r="F23" s="26"/>
    </row>
    <row r="24" spans="1:6" ht="15.75" x14ac:dyDescent="0.25">
      <c r="A24" s="3">
        <v>23</v>
      </c>
      <c r="B24" s="15">
        <v>10000</v>
      </c>
      <c r="C24" s="47">
        <v>46160</v>
      </c>
      <c r="D24" s="50"/>
      <c r="E24" s="50"/>
      <c r="F24" s="26"/>
    </row>
    <row r="25" spans="1:6" ht="15.75" x14ac:dyDescent="0.25">
      <c r="A25" s="3">
        <v>24</v>
      </c>
      <c r="B25" s="15"/>
      <c r="C25" s="47"/>
      <c r="D25" s="50"/>
      <c r="E25" s="50"/>
      <c r="F25" s="26"/>
    </row>
    <row r="26" spans="1:6" ht="15.75" x14ac:dyDescent="0.25">
      <c r="A26" s="3">
        <v>25</v>
      </c>
      <c r="B26" s="15"/>
      <c r="C26" s="47"/>
      <c r="D26" s="50"/>
      <c r="E26" s="50"/>
      <c r="F26" s="26"/>
    </row>
    <row r="27" spans="1:6" ht="15.75" x14ac:dyDescent="0.25">
      <c r="A27" s="3">
        <v>26</v>
      </c>
      <c r="B27" s="15"/>
      <c r="C27" s="47"/>
      <c r="D27" s="50"/>
      <c r="E27" s="50"/>
      <c r="F27" s="50">
        <v>61048.92</v>
      </c>
    </row>
    <row r="28" spans="1:6" ht="15.75" x14ac:dyDescent="0.25">
      <c r="A28" s="3">
        <v>27</v>
      </c>
      <c r="B28" s="15">
        <v>10000</v>
      </c>
      <c r="C28" s="47">
        <v>46164</v>
      </c>
      <c r="D28" s="50"/>
      <c r="E28" s="50"/>
      <c r="F28" s="26"/>
    </row>
    <row r="29" spans="1:6" ht="15.75" x14ac:dyDescent="0.25">
      <c r="A29" s="3">
        <v>28</v>
      </c>
      <c r="B29" s="15">
        <v>20000</v>
      </c>
      <c r="C29" s="47">
        <v>46169</v>
      </c>
      <c r="D29" s="50"/>
      <c r="E29" s="50"/>
      <c r="F29" s="50"/>
    </row>
    <row r="30" spans="1:6" ht="15.75" x14ac:dyDescent="0.25">
      <c r="A30" s="3">
        <v>29</v>
      </c>
      <c r="B30" s="15">
        <v>10000</v>
      </c>
      <c r="C30" s="47">
        <v>46167</v>
      </c>
      <c r="D30" s="50"/>
      <c r="E30" s="50"/>
      <c r="F30" s="26"/>
    </row>
    <row r="31" spans="1:6" ht="15.75" x14ac:dyDescent="0.25">
      <c r="A31" s="3">
        <v>30</v>
      </c>
      <c r="B31" s="15"/>
      <c r="C31" s="47"/>
      <c r="D31" s="50"/>
      <c r="E31" s="50"/>
      <c r="F31" s="50">
        <v>61048.92</v>
      </c>
    </row>
    <row r="32" spans="1:6" ht="15.75" x14ac:dyDescent="0.25">
      <c r="A32" s="3">
        <v>31</v>
      </c>
      <c r="B32" s="15">
        <v>10000</v>
      </c>
      <c r="C32" s="47">
        <v>46167</v>
      </c>
      <c r="D32" s="50">
        <v>2080.4</v>
      </c>
      <c r="E32" s="50"/>
      <c r="F32" s="26"/>
    </row>
    <row r="33" spans="1:6" ht="15.75" x14ac:dyDescent="0.25">
      <c r="A33" s="3">
        <v>32</v>
      </c>
      <c r="B33" s="15"/>
      <c r="C33" s="47"/>
      <c r="D33" s="50"/>
      <c r="E33" s="50"/>
      <c r="F33" s="26"/>
    </row>
    <row r="34" spans="1:6" ht="15.75" x14ac:dyDescent="0.25">
      <c r="A34" s="3">
        <v>33</v>
      </c>
      <c r="B34" s="15"/>
      <c r="C34" s="47"/>
      <c r="D34" s="50"/>
      <c r="E34" s="50"/>
      <c r="F34" s="26"/>
    </row>
    <row r="35" spans="1:6" ht="15.75" x14ac:dyDescent="0.25">
      <c r="A35" s="3">
        <v>34</v>
      </c>
      <c r="B35" s="15"/>
      <c r="C35" s="47"/>
      <c r="D35" s="50"/>
      <c r="E35" s="50"/>
      <c r="F35" s="50"/>
    </row>
    <row r="36" spans="1:6" ht="15.75" x14ac:dyDescent="0.25">
      <c r="A36" s="3">
        <v>35</v>
      </c>
      <c r="B36" s="15"/>
      <c r="C36" s="47"/>
      <c r="D36" s="50"/>
      <c r="E36" s="50"/>
      <c r="F36" s="26"/>
    </row>
    <row r="37" spans="1:6" ht="15.75" x14ac:dyDescent="0.25">
      <c r="A37" s="3">
        <v>36</v>
      </c>
      <c r="B37" s="15">
        <v>10000</v>
      </c>
      <c r="C37" s="47">
        <v>46163</v>
      </c>
      <c r="D37" s="50"/>
      <c r="E37" s="50"/>
      <c r="F37" s="26"/>
    </row>
    <row r="38" spans="1:6" ht="15.75" x14ac:dyDescent="0.25">
      <c r="A38" s="3">
        <v>37</v>
      </c>
      <c r="B38" s="15"/>
      <c r="C38" s="47"/>
      <c r="D38" s="50"/>
      <c r="E38" s="50"/>
      <c r="F38" s="26"/>
    </row>
    <row r="39" spans="1:6" ht="15.75" x14ac:dyDescent="0.25">
      <c r="A39" s="3">
        <v>38</v>
      </c>
      <c r="B39" s="15">
        <v>10000</v>
      </c>
      <c r="C39" s="47">
        <v>46167</v>
      </c>
      <c r="D39" s="50"/>
      <c r="E39" s="50"/>
      <c r="F39" s="26"/>
    </row>
    <row r="40" spans="1:6" ht="15.75" x14ac:dyDescent="0.25">
      <c r="A40" s="3">
        <v>39</v>
      </c>
      <c r="B40" s="15">
        <v>10000</v>
      </c>
      <c r="C40" s="47">
        <v>46168</v>
      </c>
      <c r="D40" s="50"/>
      <c r="E40" s="50"/>
      <c r="F40" s="26"/>
    </row>
    <row r="41" spans="1:6" ht="15.75" x14ac:dyDescent="0.25">
      <c r="A41" s="3">
        <v>40</v>
      </c>
      <c r="B41" s="15"/>
      <c r="C41" s="47"/>
      <c r="D41" s="50"/>
      <c r="E41" s="50"/>
      <c r="F41" s="26"/>
    </row>
    <row r="42" spans="1:6" ht="15.75" x14ac:dyDescent="0.25">
      <c r="A42" s="3">
        <v>41</v>
      </c>
      <c r="B42" s="15">
        <v>10000</v>
      </c>
      <c r="C42" s="47">
        <v>46167</v>
      </c>
      <c r="D42" s="50"/>
      <c r="E42" s="50"/>
      <c r="F42" s="26"/>
    </row>
    <row r="43" spans="1:6" ht="15.75" x14ac:dyDescent="0.25">
      <c r="A43" s="3">
        <v>42</v>
      </c>
      <c r="B43" s="15"/>
      <c r="C43" s="47"/>
      <c r="D43" s="50"/>
      <c r="E43" s="50"/>
      <c r="F43" s="50">
        <v>61048.92</v>
      </c>
    </row>
    <row r="44" spans="1:6" ht="15.75" x14ac:dyDescent="0.25">
      <c r="A44" s="3">
        <v>43</v>
      </c>
      <c r="B44" s="15">
        <v>10000</v>
      </c>
      <c r="C44" s="47">
        <v>46163</v>
      </c>
      <c r="D44" s="50"/>
      <c r="E44" s="50"/>
      <c r="F44" s="26"/>
    </row>
    <row r="45" spans="1:6" ht="15.75" x14ac:dyDescent="0.25">
      <c r="A45" s="3">
        <v>44</v>
      </c>
      <c r="B45" s="15"/>
      <c r="C45" s="47"/>
      <c r="D45" s="50"/>
      <c r="E45" s="50"/>
      <c r="F45" s="26"/>
    </row>
    <row r="46" spans="1:6" ht="15.75" x14ac:dyDescent="0.25">
      <c r="A46" s="3">
        <v>45</v>
      </c>
      <c r="B46" s="15"/>
      <c r="C46" s="47"/>
      <c r="D46" s="50"/>
      <c r="E46" s="50"/>
      <c r="F46" s="26"/>
    </row>
    <row r="47" spans="1:6" ht="15.75" x14ac:dyDescent="0.25">
      <c r="A47" s="3">
        <v>46</v>
      </c>
      <c r="B47" s="15"/>
      <c r="C47" s="47"/>
      <c r="D47" s="50"/>
      <c r="E47" s="50"/>
      <c r="F47" s="26"/>
    </row>
    <row r="48" spans="1:6" ht="15.75" x14ac:dyDescent="0.25">
      <c r="A48" s="3">
        <v>47</v>
      </c>
      <c r="B48" s="15"/>
      <c r="C48" s="47"/>
      <c r="D48" s="50"/>
      <c r="E48" s="50"/>
      <c r="F48" s="26"/>
    </row>
    <row r="49" spans="1:6" ht="15.75" x14ac:dyDescent="0.25">
      <c r="A49" s="3">
        <v>48</v>
      </c>
      <c r="B49" s="15"/>
      <c r="C49" s="47"/>
      <c r="D49" s="50"/>
      <c r="E49" s="50"/>
      <c r="F49" s="26"/>
    </row>
    <row r="50" spans="1:6" ht="15.75" x14ac:dyDescent="0.25">
      <c r="A50" s="3">
        <v>49</v>
      </c>
      <c r="B50" s="15"/>
      <c r="C50" s="47"/>
      <c r="D50" s="50"/>
      <c r="E50" s="50"/>
      <c r="F50" s="26"/>
    </row>
    <row r="51" spans="1:6" ht="15.75" x14ac:dyDescent="0.25">
      <c r="A51" s="3">
        <v>50</v>
      </c>
      <c r="B51" s="15"/>
      <c r="C51" s="47"/>
      <c r="D51" s="50"/>
      <c r="E51" s="50"/>
      <c r="F51" s="26"/>
    </row>
    <row r="52" spans="1:6" ht="15.75" x14ac:dyDescent="0.25">
      <c r="A52" s="3">
        <v>51</v>
      </c>
      <c r="B52" s="15"/>
      <c r="C52" s="47"/>
      <c r="D52" s="50"/>
      <c r="E52" s="50"/>
      <c r="F52" s="26"/>
    </row>
    <row r="53" spans="1:6" ht="15.75" x14ac:dyDescent="0.25">
      <c r="A53" s="3">
        <v>52</v>
      </c>
      <c r="B53" s="15"/>
      <c r="C53" s="47"/>
      <c r="D53" s="50"/>
      <c r="E53" s="50"/>
      <c r="F53" s="26"/>
    </row>
    <row r="54" spans="1:6" ht="15.75" x14ac:dyDescent="0.25">
      <c r="A54" s="3">
        <v>53</v>
      </c>
      <c r="B54" s="15">
        <v>10000</v>
      </c>
      <c r="C54" s="47">
        <v>46159</v>
      </c>
      <c r="D54" s="50"/>
      <c r="E54" s="50"/>
      <c r="F54" s="26"/>
    </row>
    <row r="55" spans="1:6" ht="15.75" x14ac:dyDescent="0.25">
      <c r="A55" s="3">
        <v>54</v>
      </c>
      <c r="B55" s="15"/>
      <c r="C55" s="47"/>
      <c r="D55" s="50"/>
      <c r="E55" s="50"/>
      <c r="F55" s="26"/>
    </row>
    <row r="56" spans="1:6" ht="15.75" x14ac:dyDescent="0.25">
      <c r="A56" s="3">
        <v>55</v>
      </c>
      <c r="B56" s="15"/>
      <c r="C56" s="47"/>
      <c r="D56" s="50"/>
      <c r="E56" s="50"/>
      <c r="F56" s="26"/>
    </row>
    <row r="57" spans="1:6" ht="15.75" x14ac:dyDescent="0.25">
      <c r="A57" s="3">
        <v>56</v>
      </c>
      <c r="B57" s="15">
        <v>10000</v>
      </c>
      <c r="C57" s="47">
        <v>46148</v>
      </c>
      <c r="D57" s="50"/>
      <c r="E57" s="50"/>
      <c r="F57" s="26"/>
    </row>
    <row r="58" spans="1:6" ht="15.75" x14ac:dyDescent="0.25">
      <c r="A58" s="3">
        <v>57</v>
      </c>
      <c r="B58" s="15">
        <v>10000</v>
      </c>
      <c r="C58" s="47">
        <v>46148</v>
      </c>
      <c r="D58" s="50"/>
      <c r="E58" s="50"/>
      <c r="F58" s="26"/>
    </row>
    <row r="59" spans="1:6" ht="15.75" x14ac:dyDescent="0.25">
      <c r="A59" s="3">
        <v>58</v>
      </c>
      <c r="B59" s="15"/>
      <c r="C59" s="47"/>
      <c r="D59" s="50"/>
      <c r="E59" s="50"/>
      <c r="F59" s="50">
        <v>61048.92</v>
      </c>
    </row>
    <row r="60" spans="1:6" ht="15.75" x14ac:dyDescent="0.25">
      <c r="A60" s="3">
        <v>59</v>
      </c>
      <c r="B60" s="15">
        <v>30524.46</v>
      </c>
      <c r="C60" s="47">
        <v>46161</v>
      </c>
      <c r="D60" s="50"/>
      <c r="E60" s="50"/>
      <c r="F60" s="15">
        <v>30524.46</v>
      </c>
    </row>
    <row r="61" spans="1:6" ht="15.75" x14ac:dyDescent="0.25">
      <c r="A61" s="3">
        <v>60</v>
      </c>
      <c r="B61" s="15">
        <v>10000</v>
      </c>
      <c r="C61" s="47">
        <v>46162</v>
      </c>
      <c r="D61" s="50"/>
      <c r="E61" s="51"/>
      <c r="F61" s="10"/>
    </row>
    <row r="62" spans="1:6" ht="15.75" x14ac:dyDescent="0.25">
      <c r="A62" s="3">
        <v>61</v>
      </c>
      <c r="B62" s="15">
        <v>10000</v>
      </c>
      <c r="C62" s="47">
        <v>46162</v>
      </c>
      <c r="D62" s="50"/>
      <c r="E62" s="50"/>
      <c r="F62" s="26"/>
    </row>
    <row r="63" spans="1:6" ht="15.75" x14ac:dyDescent="0.25">
      <c r="A63" s="3">
        <v>62</v>
      </c>
      <c r="B63" s="15">
        <v>5000</v>
      </c>
      <c r="C63" s="47">
        <v>46171</v>
      </c>
      <c r="D63" s="50"/>
      <c r="E63" s="50"/>
      <c r="F63" s="26"/>
    </row>
    <row r="64" spans="1:6" ht="15.75" x14ac:dyDescent="0.25">
      <c r="A64" s="3">
        <v>63</v>
      </c>
      <c r="B64" s="15"/>
      <c r="C64" s="47"/>
      <c r="D64" s="50"/>
      <c r="E64" s="50"/>
      <c r="F64" s="26"/>
    </row>
    <row r="65" spans="1:8" ht="15.75" x14ac:dyDescent="0.25">
      <c r="A65" s="3">
        <v>64</v>
      </c>
      <c r="B65" s="15">
        <v>10000</v>
      </c>
      <c r="C65" s="47">
        <v>46171</v>
      </c>
      <c r="D65" s="50"/>
      <c r="E65" s="50"/>
      <c r="F65" s="26"/>
    </row>
    <row r="66" spans="1:8" ht="15.75" x14ac:dyDescent="0.25">
      <c r="A66" s="3">
        <v>65</v>
      </c>
      <c r="B66" s="15"/>
      <c r="C66" s="47"/>
      <c r="D66" s="50"/>
      <c r="E66" s="50"/>
      <c r="F66" s="26"/>
    </row>
    <row r="67" spans="1:8" ht="15.75" x14ac:dyDescent="0.25">
      <c r="A67" s="3">
        <v>66</v>
      </c>
      <c r="B67" s="15"/>
      <c r="C67" s="47"/>
      <c r="D67" s="50"/>
      <c r="E67" s="50"/>
      <c r="F67" s="26"/>
    </row>
    <row r="68" spans="1:8" ht="15.75" x14ac:dyDescent="0.25">
      <c r="A68" s="3">
        <v>67</v>
      </c>
      <c r="B68" s="15"/>
      <c r="C68" s="47"/>
      <c r="D68" s="50"/>
      <c r="E68" s="50"/>
      <c r="F68" s="26"/>
    </row>
    <row r="69" spans="1:8" ht="15.75" x14ac:dyDescent="0.25">
      <c r="A69" s="3">
        <v>68</v>
      </c>
      <c r="B69" s="15"/>
      <c r="C69" s="47"/>
      <c r="D69" s="50"/>
      <c r="E69" s="50"/>
      <c r="F69" s="26"/>
    </row>
    <row r="70" spans="1:8" ht="15.75" x14ac:dyDescent="0.25">
      <c r="A70" s="3">
        <v>69</v>
      </c>
      <c r="B70" s="15">
        <v>10000</v>
      </c>
      <c r="C70" s="47">
        <v>46168</v>
      </c>
      <c r="D70" s="50"/>
      <c r="E70" s="50"/>
      <c r="F70" s="26"/>
    </row>
    <row r="71" spans="1:8" ht="15.75" x14ac:dyDescent="0.25">
      <c r="A71" s="3">
        <v>70</v>
      </c>
      <c r="B71" s="15"/>
      <c r="C71" s="47"/>
      <c r="D71" s="50"/>
      <c r="E71" s="50"/>
      <c r="F71" s="50">
        <v>61048.92</v>
      </c>
    </row>
    <row r="72" spans="1:8" ht="15.75" x14ac:dyDescent="0.25">
      <c r="A72" s="3">
        <v>71</v>
      </c>
      <c r="B72" s="15">
        <v>10000</v>
      </c>
      <c r="C72" s="47">
        <v>46155</v>
      </c>
      <c r="D72" s="50"/>
      <c r="E72" s="50"/>
      <c r="F72" s="26"/>
    </row>
    <row r="73" spans="1:8" ht="15.75" x14ac:dyDescent="0.25">
      <c r="A73" s="3">
        <v>72</v>
      </c>
      <c r="B73" s="15"/>
      <c r="C73" s="47"/>
      <c r="D73" s="50"/>
      <c r="E73" s="50"/>
      <c r="F73" s="26"/>
    </row>
    <row r="74" spans="1:8" ht="15.75" x14ac:dyDescent="0.25">
      <c r="A74" s="3">
        <v>73</v>
      </c>
      <c r="B74" s="15"/>
      <c r="C74" s="47"/>
      <c r="D74" s="50"/>
      <c r="E74" s="50"/>
      <c r="F74" s="26"/>
    </row>
    <row r="75" spans="1:8" ht="15.75" x14ac:dyDescent="0.25">
      <c r="A75" s="3">
        <v>74</v>
      </c>
      <c r="B75" s="15"/>
      <c r="C75" s="47"/>
      <c r="D75" s="50"/>
      <c r="E75" s="50"/>
      <c r="F75" s="50"/>
      <c r="H75" s="34"/>
    </row>
    <row r="76" spans="1:8" ht="15.75" x14ac:dyDescent="0.25">
      <c r="A76" s="3">
        <v>75</v>
      </c>
      <c r="B76" s="15"/>
      <c r="C76" s="47"/>
      <c r="D76" s="50"/>
      <c r="E76" s="50"/>
      <c r="F76" s="26"/>
    </row>
    <row r="77" spans="1:8" ht="15.75" x14ac:dyDescent="0.25">
      <c r="A77" s="3">
        <v>76</v>
      </c>
      <c r="B77" s="15"/>
      <c r="C77" s="47"/>
      <c r="E77" s="50"/>
      <c r="F77" s="53"/>
      <c r="G77" s="54"/>
    </row>
    <row r="78" spans="1:8" ht="15.75" x14ac:dyDescent="0.25">
      <c r="A78" s="3">
        <v>77</v>
      </c>
      <c r="B78" s="15"/>
      <c r="C78" s="47"/>
      <c r="D78" s="50"/>
      <c r="E78" s="50"/>
      <c r="F78" s="26"/>
    </row>
    <row r="79" spans="1:8" ht="15.75" x14ac:dyDescent="0.25">
      <c r="A79" s="3">
        <v>78</v>
      </c>
      <c r="B79" s="15"/>
      <c r="C79" s="47"/>
      <c r="D79" s="50"/>
      <c r="E79" s="50"/>
      <c r="F79" s="26"/>
    </row>
    <row r="80" spans="1:8" ht="15.75" x14ac:dyDescent="0.25">
      <c r="A80" s="3">
        <v>79</v>
      </c>
      <c r="B80" s="15"/>
      <c r="C80" s="47"/>
      <c r="D80" s="50"/>
      <c r="E80" s="50"/>
      <c r="F80" s="26"/>
    </row>
    <row r="81" spans="1:8" ht="15.75" x14ac:dyDescent="0.25">
      <c r="A81" s="3">
        <v>80</v>
      </c>
      <c r="B81" s="15"/>
      <c r="C81" s="47"/>
      <c r="D81" s="50"/>
      <c r="E81" s="50"/>
      <c r="F81" s="26"/>
    </row>
    <row r="82" spans="1:8" ht="15.75" x14ac:dyDescent="0.25">
      <c r="A82" s="3">
        <v>81</v>
      </c>
      <c r="B82" s="15"/>
      <c r="C82" s="47"/>
      <c r="D82" s="50"/>
      <c r="E82" s="50"/>
      <c r="F82" s="26"/>
    </row>
    <row r="83" spans="1:8" ht="15.75" x14ac:dyDescent="0.25">
      <c r="A83" s="3">
        <v>82</v>
      </c>
      <c r="B83" s="15"/>
      <c r="C83" s="47"/>
      <c r="D83" s="50"/>
      <c r="E83" s="50"/>
      <c r="F83" s="50">
        <v>61048.92</v>
      </c>
      <c r="H83" s="34"/>
    </row>
    <row r="84" spans="1:8" ht="15.75" x14ac:dyDescent="0.25">
      <c r="A84" s="3">
        <v>83</v>
      </c>
      <c r="B84" s="15"/>
      <c r="C84" s="47"/>
      <c r="D84" s="50"/>
      <c r="E84" s="50"/>
      <c r="F84" s="50">
        <v>61048.92</v>
      </c>
    </row>
    <row r="85" spans="1:8" ht="15.75" x14ac:dyDescent="0.25">
      <c r="A85" s="3">
        <v>84</v>
      </c>
      <c r="B85" s="15"/>
      <c r="C85" s="47"/>
      <c r="D85" s="50"/>
      <c r="E85" s="50"/>
      <c r="F85" s="26"/>
    </row>
    <row r="86" spans="1:8" ht="15.75" x14ac:dyDescent="0.25">
      <c r="A86" s="3">
        <v>85</v>
      </c>
      <c r="B86" s="15"/>
      <c r="C86" s="47"/>
      <c r="D86" s="50"/>
      <c r="E86" s="50"/>
      <c r="F86" s="26"/>
    </row>
    <row r="87" spans="1:8" ht="15.75" x14ac:dyDescent="0.25">
      <c r="A87" s="3">
        <v>86</v>
      </c>
      <c r="B87" s="15"/>
      <c r="C87" s="47"/>
      <c r="D87" s="50"/>
      <c r="E87" s="50"/>
      <c r="F87" s="26"/>
    </row>
    <row r="88" spans="1:8" ht="15.75" x14ac:dyDescent="0.25">
      <c r="A88" s="3">
        <v>87</v>
      </c>
      <c r="B88" s="15"/>
      <c r="C88" s="47"/>
      <c r="D88" s="50"/>
      <c r="E88" s="50"/>
      <c r="F88" s="50">
        <v>61048.92</v>
      </c>
    </row>
    <row r="89" spans="1:8" ht="15.75" x14ac:dyDescent="0.25">
      <c r="A89" s="3">
        <v>88</v>
      </c>
      <c r="B89" s="15"/>
      <c r="C89" s="47"/>
      <c r="D89" s="50"/>
      <c r="E89" s="50"/>
      <c r="F89" s="26"/>
    </row>
    <row r="90" spans="1:8" ht="15.75" x14ac:dyDescent="0.25">
      <c r="A90" s="3">
        <v>89</v>
      </c>
      <c r="B90" s="50">
        <v>10000</v>
      </c>
      <c r="C90" s="47">
        <v>46160</v>
      </c>
      <c r="D90" s="50"/>
      <c r="E90" s="50"/>
      <c r="F90" s="50"/>
      <c r="H90" s="52"/>
    </row>
    <row r="91" spans="1:8" ht="15.75" x14ac:dyDescent="0.25">
      <c r="A91" s="3">
        <v>90</v>
      </c>
      <c r="B91" s="15"/>
      <c r="C91" s="47"/>
      <c r="D91" s="50"/>
      <c r="E91" s="50"/>
      <c r="F91" s="26"/>
    </row>
    <row r="92" spans="1:8" ht="15.75" x14ac:dyDescent="0.25">
      <c r="A92" s="3">
        <v>91</v>
      </c>
      <c r="B92" s="15"/>
      <c r="C92" s="47"/>
      <c r="D92" s="50"/>
      <c r="E92" s="50"/>
      <c r="F92" s="26"/>
    </row>
    <row r="93" spans="1:8" ht="15.75" x14ac:dyDescent="0.25">
      <c r="A93" s="3">
        <v>92</v>
      </c>
      <c r="B93" s="15"/>
      <c r="C93" s="47"/>
      <c r="D93" s="50"/>
      <c r="E93" s="50"/>
      <c r="F93" s="50">
        <v>61048.92</v>
      </c>
    </row>
    <row r="94" spans="1:8" ht="15.75" x14ac:dyDescent="0.25">
      <c r="A94" s="3" t="s">
        <v>27</v>
      </c>
      <c r="B94" s="15"/>
      <c r="C94" s="47"/>
      <c r="D94" s="50"/>
      <c r="E94" s="50"/>
      <c r="F94" s="50">
        <v>61048.92</v>
      </c>
    </row>
    <row r="95" spans="1:8" ht="15.75" x14ac:dyDescent="0.25">
      <c r="A95" s="3">
        <v>93</v>
      </c>
      <c r="B95" s="15"/>
      <c r="C95" s="47"/>
      <c r="D95" s="50"/>
      <c r="E95" s="50"/>
      <c r="F95" s="50">
        <v>61048.92</v>
      </c>
    </row>
    <row r="96" spans="1:8" ht="15.75" x14ac:dyDescent="0.25">
      <c r="A96" s="3">
        <v>94</v>
      </c>
      <c r="B96" s="15"/>
      <c r="C96" s="47"/>
      <c r="D96" s="50"/>
      <c r="E96" s="50"/>
      <c r="F96" s="50">
        <v>61048.92</v>
      </c>
    </row>
    <row r="97" spans="1:10" ht="15.75" x14ac:dyDescent="0.25">
      <c r="A97" s="3">
        <v>95</v>
      </c>
      <c r="B97" s="15">
        <v>10000</v>
      </c>
      <c r="C97" s="47">
        <v>46160</v>
      </c>
      <c r="D97" s="50"/>
      <c r="E97" s="50"/>
      <c r="F97" s="26"/>
    </row>
    <row r="98" spans="1:10" ht="15.75" x14ac:dyDescent="0.25">
      <c r="A98" s="3">
        <v>96</v>
      </c>
      <c r="B98" s="15"/>
      <c r="C98" s="47"/>
      <c r="D98" s="50"/>
      <c r="E98" s="50"/>
      <c r="F98" s="50">
        <v>61048.92</v>
      </c>
    </row>
    <row r="99" spans="1:10" ht="15.75" x14ac:dyDescent="0.25">
      <c r="A99" s="3">
        <v>97</v>
      </c>
      <c r="B99" s="15">
        <v>10000</v>
      </c>
      <c r="C99" s="47">
        <v>46147</v>
      </c>
      <c r="D99" s="50"/>
      <c r="E99" s="50"/>
      <c r="F99" s="26"/>
    </row>
    <row r="100" spans="1:10" ht="15.75" x14ac:dyDescent="0.25">
      <c r="A100" s="3">
        <v>98</v>
      </c>
      <c r="B100" s="15">
        <v>10000</v>
      </c>
      <c r="C100" s="47">
        <v>46159</v>
      </c>
      <c r="D100" s="50"/>
      <c r="E100" s="50"/>
      <c r="F100" s="26"/>
    </row>
    <row r="101" spans="1:10" ht="15.75" x14ac:dyDescent="0.25">
      <c r="A101" s="3">
        <v>100</v>
      </c>
      <c r="B101" s="15"/>
      <c r="C101" s="47"/>
      <c r="D101" s="50"/>
      <c r="E101" s="50"/>
      <c r="F101" s="50">
        <v>61048.92</v>
      </c>
    </row>
    <row r="102" spans="1:10" ht="15.75" x14ac:dyDescent="0.25">
      <c r="A102" s="3">
        <v>101</v>
      </c>
      <c r="B102" s="15"/>
      <c r="C102" s="47"/>
      <c r="D102" s="50"/>
      <c r="E102" s="50"/>
      <c r="F102" s="50">
        <v>61048.92</v>
      </c>
      <c r="J102" s="34"/>
    </row>
    <row r="103" spans="1:10" ht="15.75" x14ac:dyDescent="0.25">
      <c r="A103" s="3">
        <v>102</v>
      </c>
      <c r="B103" s="15">
        <v>10000</v>
      </c>
      <c r="C103" s="47">
        <v>46160</v>
      </c>
      <c r="D103" s="50"/>
      <c r="E103" s="50"/>
      <c r="F103" s="26"/>
    </row>
    <row r="104" spans="1:10" ht="15.75" x14ac:dyDescent="0.25">
      <c r="A104" s="3">
        <v>103</v>
      </c>
      <c r="B104" s="15">
        <v>10000</v>
      </c>
      <c r="C104" s="47">
        <v>46147</v>
      </c>
      <c r="D104" s="50"/>
      <c r="E104" s="50"/>
      <c r="F104" s="26"/>
    </row>
    <row r="105" spans="1:10" ht="15.75" x14ac:dyDescent="0.25">
      <c r="A105" s="3">
        <v>104</v>
      </c>
      <c r="B105" s="15"/>
      <c r="C105" s="47"/>
      <c r="D105" s="50"/>
      <c r="E105" s="50"/>
      <c r="F105" s="26"/>
      <c r="J105" s="34"/>
    </row>
    <row r="106" spans="1:10" ht="15.75" x14ac:dyDescent="0.25">
      <c r="A106" s="3">
        <v>105</v>
      </c>
      <c r="B106" s="15"/>
      <c r="C106" s="47"/>
      <c r="D106" s="50"/>
      <c r="E106" s="50"/>
      <c r="F106" s="50">
        <v>61048.92</v>
      </c>
      <c r="J106" s="34"/>
    </row>
    <row r="107" spans="1:10" ht="15.75" x14ac:dyDescent="0.25">
      <c r="A107" s="3">
        <v>106</v>
      </c>
      <c r="B107" s="15"/>
      <c r="C107" s="47"/>
      <c r="D107" s="50"/>
      <c r="E107" s="50"/>
      <c r="F107" s="50">
        <v>61048.92</v>
      </c>
    </row>
    <row r="108" spans="1:10" ht="15.75" x14ac:dyDescent="0.25">
      <c r="A108" s="3">
        <v>107</v>
      </c>
      <c r="B108" s="15">
        <v>10000</v>
      </c>
      <c r="C108" s="47">
        <v>46168</v>
      </c>
      <c r="D108" s="50"/>
      <c r="E108" s="50"/>
      <c r="F108" s="26"/>
      <c r="J108" s="34"/>
    </row>
    <row r="109" spans="1:10" ht="15.75" x14ac:dyDescent="0.25">
      <c r="A109" s="3">
        <v>108</v>
      </c>
      <c r="B109" s="15"/>
      <c r="C109" s="47"/>
      <c r="D109" s="50"/>
      <c r="E109" s="50"/>
      <c r="F109" s="50">
        <v>61048.92</v>
      </c>
    </row>
    <row r="110" spans="1:10" ht="15.75" x14ac:dyDescent="0.25">
      <c r="A110" s="3">
        <v>109</v>
      </c>
      <c r="B110" s="15"/>
      <c r="C110" s="47"/>
      <c r="D110" s="50"/>
      <c r="E110" s="50"/>
      <c r="F110" s="26"/>
    </row>
    <row r="111" spans="1:10" ht="15.75" x14ac:dyDescent="0.25">
      <c r="A111" s="3">
        <v>110</v>
      </c>
      <c r="B111" s="15"/>
      <c r="C111" s="47"/>
      <c r="D111" s="50"/>
      <c r="E111" s="50"/>
      <c r="F111" s="50">
        <v>61048.92</v>
      </c>
    </row>
    <row r="112" spans="1:10" ht="15.75" x14ac:dyDescent="0.25">
      <c r="A112" s="3">
        <v>111</v>
      </c>
      <c r="B112" s="15"/>
      <c r="C112" s="47"/>
      <c r="D112" s="50"/>
      <c r="E112" s="50"/>
      <c r="F112" s="26"/>
    </row>
    <row r="113" spans="1:10" ht="15.75" x14ac:dyDescent="0.25">
      <c r="A113" s="24" t="s">
        <v>19</v>
      </c>
      <c r="B113" s="25">
        <f>SUM(B3:B112)</f>
        <v>365524.45999999996</v>
      </c>
      <c r="C113" s="26"/>
      <c r="D113" s="30">
        <f>SUM(D3:D112)</f>
        <v>2080.4</v>
      </c>
      <c r="E113" s="30">
        <f>SUM(E3:E112)</f>
        <v>0</v>
      </c>
      <c r="F113" s="30">
        <f>SUM(F3:F112)</f>
        <v>1739894.2199999993</v>
      </c>
      <c r="J113" s="34"/>
    </row>
    <row r="116" spans="1:10" ht="15.75" x14ac:dyDescent="0.25">
      <c r="A116" s="49" t="s">
        <v>31</v>
      </c>
      <c r="B116" s="29"/>
      <c r="C116" s="29"/>
      <c r="D116" s="30">
        <f>F113</f>
        <v>1739894.2199999993</v>
      </c>
      <c r="E116" s="30"/>
    </row>
    <row r="117" spans="1:10" ht="15.75" x14ac:dyDescent="0.25">
      <c r="A117" s="49" t="s">
        <v>34</v>
      </c>
      <c r="B117" s="29"/>
      <c r="C117" s="29"/>
      <c r="D117" s="30">
        <f>D116*0.85</f>
        <v>1478910.0869999994</v>
      </c>
      <c r="E117" s="30"/>
    </row>
    <row r="118" spans="1:10" ht="15.75" x14ac:dyDescent="0.25">
      <c r="A118" s="49" t="s">
        <v>32</v>
      </c>
      <c r="B118" s="29"/>
      <c r="C118" s="29"/>
      <c r="D118" s="30">
        <f>SUM(E3:E112)</f>
        <v>0</v>
      </c>
    </row>
    <row r="119" spans="1:10" ht="15.75" x14ac:dyDescent="0.25">
      <c r="A119" s="49"/>
      <c r="B119" s="29"/>
      <c r="C119" s="29"/>
      <c r="D119" s="2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7A6B-08A9-457C-A38C-BA07AE4DAD74}">
  <dimension ref="A2:J73"/>
  <sheetViews>
    <sheetView tabSelected="1" topLeftCell="A43" workbookViewId="0">
      <selection activeCell="C63" sqref="C63"/>
    </sheetView>
  </sheetViews>
  <sheetFormatPr defaultRowHeight="15" x14ac:dyDescent="0.25"/>
  <cols>
    <col min="1" max="1" width="71.7109375" bestFit="1" customWidth="1"/>
    <col min="2" max="2" width="11.85546875" bestFit="1" customWidth="1"/>
    <col min="3" max="3" width="15.42578125" customWidth="1"/>
    <col min="4" max="4" width="15" customWidth="1"/>
    <col min="5" max="5" width="15.28515625" customWidth="1"/>
    <col min="6" max="6" width="15.140625" customWidth="1"/>
    <col min="7" max="7" width="13.140625" customWidth="1"/>
    <col min="8" max="8" width="11.85546875" customWidth="1"/>
    <col min="9" max="9" width="13.140625" customWidth="1"/>
  </cols>
  <sheetData>
    <row r="2" spans="1:10" ht="18.75" x14ac:dyDescent="0.25">
      <c r="A2" s="9" t="s">
        <v>48</v>
      </c>
      <c r="B2" s="7" t="s">
        <v>23</v>
      </c>
      <c r="C2" s="11"/>
      <c r="D2" s="11"/>
      <c r="E2" s="11"/>
      <c r="F2" s="11"/>
      <c r="G2" s="11"/>
      <c r="H2" s="11"/>
      <c r="I2" s="11"/>
    </row>
    <row r="3" spans="1:10" ht="15.75" x14ac:dyDescent="0.25">
      <c r="A3" s="3" t="s">
        <v>11</v>
      </c>
      <c r="B3" s="22"/>
      <c r="C3" s="23"/>
      <c r="D3" s="23"/>
      <c r="E3" s="23"/>
      <c r="F3" s="23"/>
      <c r="G3" s="23"/>
      <c r="H3" s="23"/>
      <c r="I3" s="23"/>
      <c r="J3" s="19"/>
    </row>
    <row r="4" spans="1:10" ht="15.75" x14ac:dyDescent="0.25">
      <c r="A4" s="58" t="s">
        <v>7</v>
      </c>
      <c r="B4" s="20">
        <v>0</v>
      </c>
      <c r="C4" s="15">
        <f>SUM(D4:I4)</f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9"/>
    </row>
    <row r="5" spans="1:10" ht="15.75" x14ac:dyDescent="0.25">
      <c r="A5" s="58" t="s">
        <v>58</v>
      </c>
      <c r="B5" s="20">
        <f>SUM(C5:I5)</f>
        <v>9586</v>
      </c>
      <c r="C5" s="15">
        <v>9586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9"/>
    </row>
    <row r="6" spans="1:10" ht="15.75" x14ac:dyDescent="0.25">
      <c r="A6" s="17" t="s">
        <v>20</v>
      </c>
      <c r="B6" s="20"/>
      <c r="C6" s="40">
        <v>46160</v>
      </c>
      <c r="D6" s="15"/>
      <c r="E6" s="15"/>
      <c r="F6" s="15"/>
      <c r="G6" s="15"/>
      <c r="H6" s="15"/>
      <c r="I6" s="15"/>
      <c r="J6" s="19"/>
    </row>
    <row r="7" spans="1:10" ht="15.75" x14ac:dyDescent="0.25">
      <c r="A7" s="58" t="s">
        <v>39</v>
      </c>
      <c r="B7" s="20">
        <f>SUM(C7:I7)</f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9"/>
    </row>
    <row r="8" spans="1:10" ht="15.75" x14ac:dyDescent="0.25">
      <c r="A8" s="17" t="s">
        <v>20</v>
      </c>
      <c r="B8" s="20"/>
      <c r="C8" s="40"/>
      <c r="D8" s="15"/>
      <c r="E8" s="15"/>
      <c r="F8" s="15"/>
      <c r="G8" s="15"/>
      <c r="H8" s="15"/>
      <c r="I8" s="15"/>
      <c r="J8" s="19"/>
    </row>
    <row r="9" spans="1:10" ht="15.75" x14ac:dyDescent="0.25">
      <c r="A9" s="58" t="s">
        <v>26</v>
      </c>
      <c r="B9" s="20">
        <f>SUM(C9:I9)</f>
        <v>1000</v>
      </c>
      <c r="C9" s="30">
        <v>1000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9"/>
    </row>
    <row r="10" spans="1:10" ht="15.75" x14ac:dyDescent="0.25">
      <c r="A10" s="17" t="s">
        <v>20</v>
      </c>
      <c r="B10" s="20"/>
      <c r="C10" s="40">
        <v>46167</v>
      </c>
      <c r="D10" s="40"/>
      <c r="E10" s="18"/>
      <c r="F10" s="18"/>
      <c r="G10" s="18"/>
      <c r="H10" s="18"/>
      <c r="I10" s="18"/>
    </row>
    <row r="11" spans="1:10" ht="15.75" x14ac:dyDescent="0.25">
      <c r="A11" s="58" t="s">
        <v>40</v>
      </c>
      <c r="B11" s="20">
        <f>SUM(C11:I11)</f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</row>
    <row r="12" spans="1:10" ht="15.75" x14ac:dyDescent="0.25">
      <c r="A12" s="17" t="s">
        <v>22</v>
      </c>
      <c r="B12" s="20"/>
      <c r="C12" s="21"/>
      <c r="D12" s="21"/>
      <c r="E12" s="21"/>
      <c r="F12" s="21"/>
      <c r="G12" s="21"/>
      <c r="H12" s="21"/>
      <c r="I12" s="21"/>
    </row>
    <row r="13" spans="1:10" ht="15.75" x14ac:dyDescent="0.25">
      <c r="A13" s="17" t="s">
        <v>20</v>
      </c>
      <c r="B13" s="20"/>
      <c r="C13" s="40"/>
      <c r="D13" s="21"/>
      <c r="E13" s="21"/>
      <c r="F13" s="21"/>
      <c r="G13" s="21"/>
      <c r="H13" s="21"/>
      <c r="I13" s="21"/>
    </row>
    <row r="14" spans="1:10" ht="15.75" x14ac:dyDescent="0.25">
      <c r="A14" s="58" t="s">
        <v>41</v>
      </c>
      <c r="B14" s="20">
        <f>SUM(C14:I14)</f>
        <v>300</v>
      </c>
      <c r="C14" s="21">
        <v>300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</row>
    <row r="15" spans="1:10" ht="15.75" x14ac:dyDescent="0.25">
      <c r="A15" s="17" t="s">
        <v>20</v>
      </c>
      <c r="B15" s="20"/>
      <c r="C15" s="40">
        <v>46168</v>
      </c>
      <c r="D15" s="21"/>
      <c r="E15" s="21"/>
      <c r="F15" s="21"/>
      <c r="G15" s="21"/>
      <c r="H15" s="21"/>
      <c r="I15" s="21"/>
    </row>
    <row r="16" spans="1:10" ht="15.75" x14ac:dyDescent="0.25">
      <c r="A16" s="58" t="s">
        <v>42</v>
      </c>
      <c r="B16" s="20">
        <f>SUM(C16:I16)</f>
        <v>10998</v>
      </c>
      <c r="C16" s="21">
        <v>10998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</row>
    <row r="17" spans="1:9" ht="15.75" x14ac:dyDescent="0.25">
      <c r="A17" s="17" t="s">
        <v>20</v>
      </c>
      <c r="B17" s="20"/>
      <c r="C17" s="33">
        <v>46160</v>
      </c>
      <c r="D17" s="21"/>
      <c r="E17" s="21"/>
      <c r="F17" s="21"/>
      <c r="G17" s="21"/>
      <c r="H17" s="21"/>
      <c r="I17" s="21"/>
    </row>
    <row r="18" spans="1:9" ht="15.75" x14ac:dyDescent="0.25">
      <c r="A18" s="58" t="s">
        <v>28</v>
      </c>
      <c r="B18" s="20">
        <f>SUM(C18:I18)</f>
        <v>9035.84</v>
      </c>
      <c r="C18" s="21">
        <v>9035.84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</row>
    <row r="19" spans="1:9" ht="15.75" x14ac:dyDescent="0.25">
      <c r="A19" s="17" t="s">
        <v>21</v>
      </c>
      <c r="B19" s="20"/>
      <c r="C19" s="33">
        <v>46155</v>
      </c>
      <c r="D19" s="33"/>
      <c r="E19" s="33"/>
      <c r="F19" s="33"/>
      <c r="G19" s="33"/>
      <c r="H19" s="21"/>
      <c r="I19" s="21"/>
    </row>
    <row r="20" spans="1:9" ht="15.75" x14ac:dyDescent="0.25">
      <c r="A20" s="58" t="s">
        <v>43</v>
      </c>
      <c r="B20" s="20">
        <f>SUM(C20:I20)</f>
        <v>0</v>
      </c>
      <c r="C20" s="21">
        <f>D20</f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</row>
    <row r="21" spans="1:9" ht="15.75" x14ac:dyDescent="0.25">
      <c r="A21" s="60" t="s">
        <v>22</v>
      </c>
      <c r="B21" s="20"/>
      <c r="C21" s="21"/>
      <c r="D21" s="21"/>
      <c r="E21" s="21"/>
      <c r="F21" s="21"/>
      <c r="G21" s="21"/>
      <c r="H21" s="21"/>
      <c r="I21" s="21"/>
    </row>
    <row r="22" spans="1:9" ht="15.75" x14ac:dyDescent="0.25">
      <c r="A22" s="60" t="s">
        <v>20</v>
      </c>
      <c r="B22" s="20"/>
      <c r="C22" s="21"/>
      <c r="D22" s="21"/>
      <c r="E22" s="21"/>
      <c r="F22" s="21"/>
      <c r="G22" s="21"/>
      <c r="H22" s="21"/>
      <c r="I22" s="21"/>
    </row>
    <row r="23" spans="1:9" ht="15.75" x14ac:dyDescent="0.25">
      <c r="A23" s="58" t="s">
        <v>44</v>
      </c>
      <c r="B23" s="20">
        <f>SUM(C23:I23)</f>
        <v>1050</v>
      </c>
      <c r="C23" s="21">
        <v>1050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 ht="31.5" x14ac:dyDescent="0.25">
      <c r="A24" s="60" t="s">
        <v>22</v>
      </c>
      <c r="B24" s="20"/>
      <c r="C24" s="67" t="s">
        <v>56</v>
      </c>
      <c r="D24" s="21"/>
      <c r="E24" s="21"/>
      <c r="F24" s="21"/>
      <c r="G24" s="21"/>
      <c r="H24" s="21"/>
      <c r="I24" s="21"/>
    </row>
    <row r="25" spans="1:9" ht="15.75" x14ac:dyDescent="0.25">
      <c r="A25" s="60" t="s">
        <v>20</v>
      </c>
      <c r="B25" s="20"/>
      <c r="C25" s="33">
        <v>46155</v>
      </c>
      <c r="D25" s="21"/>
      <c r="E25" s="21"/>
      <c r="F25" s="21"/>
      <c r="G25" s="21"/>
      <c r="H25" s="21"/>
      <c r="I25" s="21"/>
    </row>
    <row r="26" spans="1:9" ht="15.75" x14ac:dyDescent="0.25">
      <c r="A26" s="58" t="s">
        <v>8</v>
      </c>
      <c r="B26" s="20">
        <f>SUM(C26:I26)</f>
        <v>4615</v>
      </c>
      <c r="C26" s="21">
        <v>3600</v>
      </c>
      <c r="D26" s="21">
        <v>1015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 ht="32.25" customHeight="1" x14ac:dyDescent="0.25">
      <c r="A27" s="17" t="s">
        <v>22</v>
      </c>
      <c r="B27" s="20"/>
      <c r="C27" s="64" t="s">
        <v>55</v>
      </c>
      <c r="D27" s="64" t="s">
        <v>54</v>
      </c>
      <c r="E27" s="21"/>
      <c r="F27" s="21"/>
      <c r="G27" s="21"/>
      <c r="H27" s="21"/>
      <c r="I27" s="21"/>
    </row>
    <row r="28" spans="1:9" ht="15.75" x14ac:dyDescent="0.25">
      <c r="A28" s="17" t="s">
        <v>20</v>
      </c>
      <c r="B28" s="20"/>
      <c r="C28" s="33">
        <v>46145</v>
      </c>
      <c r="D28" s="33">
        <v>46153</v>
      </c>
      <c r="E28" s="21"/>
      <c r="F28" s="21"/>
      <c r="G28" s="21"/>
      <c r="H28" s="21"/>
      <c r="I28" s="21"/>
    </row>
    <row r="29" spans="1:9" ht="15.75" x14ac:dyDescent="0.25">
      <c r="A29" s="5" t="s">
        <v>2</v>
      </c>
      <c r="B29" s="20">
        <f>SUM(C29:I29)</f>
        <v>0</v>
      </c>
      <c r="C29" s="21">
        <f>D29</f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15.75" x14ac:dyDescent="0.25">
      <c r="A30" s="17" t="s">
        <v>22</v>
      </c>
      <c r="B30" s="20"/>
      <c r="C30" s="21"/>
      <c r="D30" s="21"/>
      <c r="E30" s="21"/>
      <c r="F30" s="21"/>
      <c r="G30" s="21"/>
      <c r="H30" s="21"/>
      <c r="I30" s="21"/>
    </row>
    <row r="31" spans="1:9" ht="15.75" x14ac:dyDescent="0.25">
      <c r="A31" s="17" t="s">
        <v>20</v>
      </c>
      <c r="B31" s="20"/>
      <c r="C31" s="21"/>
      <c r="D31" s="21"/>
      <c r="E31" s="21"/>
      <c r="F31" s="21"/>
      <c r="G31" s="21"/>
      <c r="H31" s="21"/>
      <c r="I31" s="21"/>
    </row>
    <row r="32" spans="1:9" ht="15.75" x14ac:dyDescent="0.25">
      <c r="A32" s="58" t="s">
        <v>0</v>
      </c>
      <c r="B32" s="20">
        <f>SUM(C32:I32)</f>
        <v>5088.4799999999996</v>
      </c>
      <c r="C32" s="21">
        <v>5088.4799999999996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</row>
    <row r="33" spans="1:9" ht="15.75" x14ac:dyDescent="0.25">
      <c r="A33" s="17" t="s">
        <v>20</v>
      </c>
      <c r="B33" s="20"/>
      <c r="C33" s="33">
        <v>46157</v>
      </c>
      <c r="D33" s="21"/>
      <c r="E33" s="21"/>
      <c r="F33" s="21"/>
      <c r="G33" s="21"/>
      <c r="H33" s="21"/>
      <c r="I33" s="21"/>
    </row>
    <row r="34" spans="1:9" ht="15.75" x14ac:dyDescent="0.25">
      <c r="A34" s="58" t="s">
        <v>10</v>
      </c>
      <c r="B34" s="20">
        <f>SUM(C34:I34)</f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</row>
    <row r="35" spans="1:9" ht="15.75" x14ac:dyDescent="0.25">
      <c r="A35" s="17" t="s">
        <v>20</v>
      </c>
      <c r="B35" s="20"/>
      <c r="C35" s="33"/>
      <c r="D35" s="21"/>
      <c r="E35" s="21"/>
      <c r="F35" s="21"/>
      <c r="G35" s="21"/>
      <c r="H35" s="21"/>
      <c r="I35" s="21"/>
    </row>
    <row r="36" spans="1:9" ht="15.75" x14ac:dyDescent="0.25">
      <c r="A36" s="58" t="s">
        <v>3</v>
      </c>
      <c r="B36" s="20">
        <f>SUM(C36:I36)</f>
        <v>0</v>
      </c>
      <c r="C36" s="21">
        <f>D36</f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</row>
    <row r="37" spans="1:9" ht="15.75" x14ac:dyDescent="0.25">
      <c r="A37" s="17" t="s">
        <v>20</v>
      </c>
      <c r="B37" s="20"/>
      <c r="C37" s="21"/>
      <c r="D37" s="21"/>
      <c r="E37" s="21"/>
      <c r="F37" s="21"/>
      <c r="G37" s="21"/>
      <c r="H37" s="21"/>
      <c r="I37" s="21"/>
    </row>
    <row r="38" spans="1:9" ht="15.75" x14ac:dyDescent="0.25">
      <c r="A38" s="58" t="s">
        <v>45</v>
      </c>
      <c r="B38" s="39">
        <f>SUM(C38:I38)</f>
        <v>3032</v>
      </c>
      <c r="C38" s="21">
        <v>3032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</row>
    <row r="39" spans="1:9" ht="15.75" x14ac:dyDescent="0.25">
      <c r="A39" s="17" t="s">
        <v>20</v>
      </c>
      <c r="B39" s="39"/>
      <c r="C39" s="33">
        <v>46154</v>
      </c>
      <c r="D39" s="21"/>
      <c r="E39" s="21"/>
      <c r="F39" s="21"/>
      <c r="G39" s="21"/>
      <c r="H39" s="21"/>
      <c r="I39" s="21"/>
    </row>
    <row r="40" spans="1:9" ht="15.75" x14ac:dyDescent="0.25">
      <c r="A40" s="59" t="s">
        <v>4</v>
      </c>
      <c r="B40" s="39">
        <f>SUM(C40:I40)</f>
        <v>8774</v>
      </c>
      <c r="C40" s="21">
        <v>8774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</row>
    <row r="41" spans="1:9" ht="15.75" x14ac:dyDescent="0.25">
      <c r="A41" s="17" t="s">
        <v>22</v>
      </c>
      <c r="B41" s="39"/>
      <c r="C41" s="21" t="s">
        <v>69</v>
      </c>
      <c r="D41" s="21"/>
      <c r="E41" s="21"/>
      <c r="F41" s="21"/>
      <c r="G41" s="21"/>
      <c r="H41" s="21"/>
      <c r="I41" s="21"/>
    </row>
    <row r="42" spans="1:9" ht="15.75" x14ac:dyDescent="0.25">
      <c r="A42" s="17" t="s">
        <v>20</v>
      </c>
      <c r="B42" s="39"/>
      <c r="C42" s="33">
        <v>46171</v>
      </c>
      <c r="D42" s="21"/>
      <c r="E42" s="21"/>
      <c r="F42" s="21"/>
      <c r="G42" s="21"/>
      <c r="H42" s="21"/>
      <c r="I42" s="21"/>
    </row>
    <row r="43" spans="1:9" ht="15.75" x14ac:dyDescent="0.25">
      <c r="A43" s="59" t="s">
        <v>9</v>
      </c>
      <c r="B43" s="20">
        <f>SUM(C43:I43)</f>
        <v>0</v>
      </c>
      <c r="C43" s="21">
        <f>D43</f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</row>
    <row r="44" spans="1:9" ht="15.75" x14ac:dyDescent="0.25">
      <c r="A44" s="17" t="s">
        <v>20</v>
      </c>
      <c r="B44" s="20"/>
      <c r="C44" s="21"/>
      <c r="D44" s="21"/>
      <c r="E44" s="21"/>
      <c r="F44" s="21"/>
      <c r="G44" s="21"/>
      <c r="H44" s="21"/>
      <c r="I44" s="21"/>
    </row>
    <row r="45" spans="1:9" ht="15.75" x14ac:dyDescent="0.25">
      <c r="A45" s="58" t="s">
        <v>6</v>
      </c>
      <c r="B45" s="20">
        <f>SUM(C45:I45)</f>
        <v>0</v>
      </c>
      <c r="C45" s="21">
        <f>D45</f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</row>
    <row r="46" spans="1:9" ht="15.75" x14ac:dyDescent="0.25">
      <c r="A46" s="17" t="s">
        <v>22</v>
      </c>
      <c r="B46" s="20"/>
      <c r="C46" s="21"/>
      <c r="D46" s="21"/>
      <c r="E46" s="21"/>
      <c r="F46" s="21"/>
      <c r="G46" s="21"/>
      <c r="H46" s="21"/>
      <c r="I46" s="21"/>
    </row>
    <row r="47" spans="1:9" ht="15.75" x14ac:dyDescent="0.25">
      <c r="A47" s="17" t="s">
        <v>20</v>
      </c>
      <c r="B47" s="20"/>
      <c r="C47" s="21"/>
      <c r="D47" s="21"/>
      <c r="E47" s="21"/>
      <c r="F47" s="21"/>
      <c r="G47" s="21"/>
      <c r="H47" s="21"/>
      <c r="I47" s="21"/>
    </row>
    <row r="48" spans="1:9" ht="15.75" x14ac:dyDescent="0.25">
      <c r="A48" s="58" t="s">
        <v>46</v>
      </c>
      <c r="B48" s="20">
        <f>SUM(C48:I48)</f>
        <v>0</v>
      </c>
      <c r="C48" s="21">
        <f>D48</f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</row>
    <row r="49" spans="1:9" ht="15.75" x14ac:dyDescent="0.25">
      <c r="A49" s="17" t="s">
        <v>22</v>
      </c>
      <c r="B49" s="20"/>
      <c r="C49" s="21"/>
      <c r="D49" s="21"/>
      <c r="E49" s="21"/>
      <c r="F49" s="21"/>
      <c r="G49" s="21"/>
      <c r="H49" s="21"/>
      <c r="I49" s="21"/>
    </row>
    <row r="50" spans="1:9" ht="15.75" x14ac:dyDescent="0.25">
      <c r="A50" s="17" t="s">
        <v>20</v>
      </c>
      <c r="B50" s="20"/>
      <c r="C50" s="21"/>
      <c r="D50" s="21"/>
      <c r="E50" s="21"/>
      <c r="F50" s="21"/>
      <c r="G50" s="21"/>
      <c r="H50" s="21"/>
      <c r="I50" s="21"/>
    </row>
    <row r="51" spans="1:9" ht="15.75" x14ac:dyDescent="0.25">
      <c r="A51" s="58" t="s">
        <v>47</v>
      </c>
      <c r="B51" s="20">
        <f>SUM(C51:I51)</f>
        <v>29435</v>
      </c>
      <c r="C51" s="21">
        <v>29435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</row>
    <row r="52" spans="1:9" ht="15.75" x14ac:dyDescent="0.25">
      <c r="A52" s="17" t="s">
        <v>22</v>
      </c>
      <c r="B52" s="20"/>
      <c r="C52" s="21" t="s">
        <v>53</v>
      </c>
      <c r="D52" s="21"/>
      <c r="E52" s="21"/>
      <c r="F52" s="21"/>
      <c r="G52" s="21"/>
      <c r="H52" s="21"/>
      <c r="I52" s="21"/>
    </row>
    <row r="53" spans="1:9" ht="15.75" x14ac:dyDescent="0.25">
      <c r="A53" s="17" t="s">
        <v>20</v>
      </c>
      <c r="B53" s="20"/>
      <c r="C53" s="33">
        <v>46149</v>
      </c>
      <c r="D53" s="21"/>
      <c r="E53" s="21"/>
      <c r="F53" s="21"/>
      <c r="G53" s="21"/>
      <c r="H53" s="21"/>
      <c r="I53" s="21"/>
    </row>
    <row r="54" spans="1:9" ht="15.75" x14ac:dyDescent="0.25">
      <c r="A54" s="58" t="s">
        <v>1</v>
      </c>
      <c r="B54" s="20">
        <f>SUM(C54:I54)</f>
        <v>4000</v>
      </c>
      <c r="C54" s="21">
        <v>2000</v>
      </c>
      <c r="D54" s="21">
        <v>2000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</row>
    <row r="55" spans="1:9" ht="47.25" x14ac:dyDescent="0.25">
      <c r="A55" s="17" t="s">
        <v>22</v>
      </c>
      <c r="B55" s="20"/>
      <c r="C55" s="64" t="s">
        <v>57</v>
      </c>
      <c r="D55" s="64" t="s">
        <v>57</v>
      </c>
      <c r="E55" s="21"/>
      <c r="F55" s="21"/>
      <c r="G55" s="21"/>
      <c r="H55" s="21"/>
      <c r="I55" s="21"/>
    </row>
    <row r="56" spans="1:9" ht="15.75" x14ac:dyDescent="0.25">
      <c r="A56" s="17" t="s">
        <v>20</v>
      </c>
      <c r="B56" s="20"/>
      <c r="C56" s="33">
        <v>46163</v>
      </c>
      <c r="D56" s="33">
        <v>46170</v>
      </c>
      <c r="E56" s="21"/>
      <c r="F56" s="21"/>
      <c r="G56" s="21"/>
      <c r="H56" s="21"/>
      <c r="I56" s="21"/>
    </row>
    <row r="57" spans="1:9" ht="15.75" x14ac:dyDescent="0.25">
      <c r="A57" s="58" t="s">
        <v>5</v>
      </c>
      <c r="B57" s="20">
        <f>SUM(C57:I57)</f>
        <v>0</v>
      </c>
      <c r="C57" s="21">
        <f>D57</f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</row>
    <row r="58" spans="1:9" ht="15.75" x14ac:dyDescent="0.25">
      <c r="A58" s="17" t="s">
        <v>22</v>
      </c>
      <c r="B58" s="20"/>
      <c r="C58" s="21"/>
      <c r="D58" s="21"/>
      <c r="E58" s="21"/>
      <c r="F58" s="21"/>
      <c r="G58" s="21"/>
      <c r="H58" s="21"/>
      <c r="I58" s="21"/>
    </row>
    <row r="59" spans="1:9" ht="15.75" x14ac:dyDescent="0.25">
      <c r="A59" s="17" t="s">
        <v>20</v>
      </c>
      <c r="B59" s="20"/>
      <c r="C59" s="21"/>
      <c r="D59" s="21"/>
      <c r="E59" s="21"/>
      <c r="F59" s="21"/>
      <c r="G59" s="21"/>
      <c r="H59" s="21"/>
      <c r="I59" s="21"/>
    </row>
    <row r="60" spans="1:9" ht="15.75" x14ac:dyDescent="0.25">
      <c r="A60" s="6" t="s">
        <v>12</v>
      </c>
      <c r="B60" s="27">
        <f>SUM(B4:B59)</f>
        <v>86914.319999999992</v>
      </c>
      <c r="C60" s="27">
        <f>C4+C5+C7+C9+C11+C14+C16+C18+C20+C23+C26+C32+C29+C34+C36+C38+C40+C43+C45+C48+C51+C54+C57</f>
        <v>83899.319999999992</v>
      </c>
      <c r="D60" s="27">
        <f t="shared" ref="D60:I60" si="0">D4+D5+D7+D9+D11+D14+D16+D18+D20+D23+D26+D32+D29+D34+D36+D38+D40+D43+D45+D48+D51+D54+D57</f>
        <v>3015</v>
      </c>
      <c r="E60" s="27">
        <f t="shared" si="0"/>
        <v>0</v>
      </c>
      <c r="F60" s="27">
        <f t="shared" si="0"/>
        <v>0</v>
      </c>
      <c r="G60" s="27">
        <f t="shared" si="0"/>
        <v>0</v>
      </c>
      <c r="H60" s="27">
        <f t="shared" si="0"/>
        <v>0</v>
      </c>
      <c r="I60" s="27">
        <f t="shared" si="0"/>
        <v>0</v>
      </c>
    </row>
    <row r="61" spans="1:9" ht="15.75" x14ac:dyDescent="0.25">
      <c r="A61" s="8"/>
      <c r="B61" s="27"/>
      <c r="C61" s="28"/>
      <c r="D61" s="28"/>
      <c r="E61" s="28"/>
      <c r="F61" s="28"/>
      <c r="G61" s="28"/>
      <c r="H61" s="28"/>
      <c r="I61" s="28"/>
    </row>
    <row r="62" spans="1:9" ht="15.75" x14ac:dyDescent="0.25">
      <c r="A62" s="6" t="s">
        <v>15</v>
      </c>
      <c r="B62" s="27">
        <f>SUM(C62:I62)</f>
        <v>365524.46</v>
      </c>
      <c r="C62" s="27">
        <v>325000</v>
      </c>
      <c r="D62" s="27">
        <v>40524.46</v>
      </c>
      <c r="E62" s="27"/>
      <c r="F62" s="27"/>
      <c r="G62" s="27"/>
      <c r="H62" s="27"/>
      <c r="I62" s="27"/>
    </row>
    <row r="63" spans="1:9" ht="15.75" x14ac:dyDescent="0.25">
      <c r="A63" s="6" t="s">
        <v>50</v>
      </c>
      <c r="B63" s="27">
        <f>SUM(C63:I63)</f>
        <v>105</v>
      </c>
      <c r="C63" s="27">
        <v>105</v>
      </c>
      <c r="D63" s="27"/>
      <c r="E63" s="27"/>
      <c r="F63" s="27"/>
      <c r="G63" s="27"/>
      <c r="H63" s="27"/>
      <c r="I63" s="27"/>
    </row>
    <row r="64" spans="1:9" ht="15.75" x14ac:dyDescent="0.25">
      <c r="A64" s="6" t="s">
        <v>51</v>
      </c>
      <c r="B64" s="27">
        <f>SUM(C64:I64)</f>
        <v>2080.4</v>
      </c>
      <c r="C64" s="27">
        <v>2080.4</v>
      </c>
      <c r="D64" s="27"/>
      <c r="E64" s="27"/>
      <c r="F64" s="27"/>
      <c r="G64" s="27"/>
      <c r="H64" s="27"/>
      <c r="I64" s="27"/>
    </row>
    <row r="65" spans="1:10" ht="15.75" x14ac:dyDescent="0.25">
      <c r="A65" s="6" t="s">
        <v>52</v>
      </c>
      <c r="B65" s="27">
        <f>B62+B63+B64</f>
        <v>367709.86000000004</v>
      </c>
      <c r="C65" s="27"/>
      <c r="D65" s="27"/>
      <c r="E65" s="27"/>
      <c r="F65" s="27"/>
      <c r="G65" s="27"/>
      <c r="H65" s="27"/>
      <c r="I65" s="27"/>
    </row>
    <row r="66" spans="1:10" ht="15.75" x14ac:dyDescent="0.25">
      <c r="A66" s="56" t="s">
        <v>38</v>
      </c>
      <c r="B66" s="15">
        <v>23892.499999999884</v>
      </c>
      <c r="C66" s="27"/>
      <c r="D66" s="28"/>
      <c r="E66" s="28"/>
      <c r="F66" s="28"/>
      <c r="G66" s="28"/>
      <c r="H66" s="28"/>
      <c r="I66" s="28"/>
      <c r="J66" s="29"/>
    </row>
    <row r="67" spans="1:10" ht="15.75" x14ac:dyDescent="0.25">
      <c r="A67" s="56" t="s">
        <v>37</v>
      </c>
      <c r="B67" s="50">
        <f>B66+B65-B60</f>
        <v>304688.03999999992</v>
      </c>
      <c r="C67" s="51"/>
      <c r="D67" s="10"/>
      <c r="E67" s="10"/>
      <c r="F67" s="10"/>
      <c r="G67" s="10"/>
      <c r="H67" s="10"/>
      <c r="I67" s="10"/>
    </row>
    <row r="68" spans="1:10" ht="15.75" x14ac:dyDescent="0.25">
      <c r="A68" s="29"/>
      <c r="B68" s="30"/>
    </row>
    <row r="69" spans="1:10" ht="15.75" x14ac:dyDescent="0.25">
      <c r="A69" s="29"/>
      <c r="B69" s="30"/>
    </row>
    <row r="70" spans="1:10" ht="15.75" x14ac:dyDescent="0.25">
      <c r="A70" s="29"/>
      <c r="B70" s="30"/>
    </row>
    <row r="71" spans="1:10" ht="15.75" x14ac:dyDescent="0.25">
      <c r="A71" s="29"/>
      <c r="B71" s="30"/>
    </row>
    <row r="72" spans="1:10" ht="15.75" x14ac:dyDescent="0.25">
      <c r="A72" s="31"/>
      <c r="B72" s="32"/>
      <c r="F72" s="34"/>
    </row>
    <row r="73" spans="1:10" ht="15.75" x14ac:dyDescent="0.25">
      <c r="A73" s="29"/>
      <c r="B73" s="29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8549-E354-446E-ABC2-1241960DA670}">
  <dimension ref="A2:I67"/>
  <sheetViews>
    <sheetView topLeftCell="A46" workbookViewId="0">
      <selection activeCell="B68" sqref="B68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14.28515625" customWidth="1"/>
    <col min="4" max="4" width="12.7109375" customWidth="1"/>
    <col min="5" max="5" width="12.140625" customWidth="1"/>
    <col min="6" max="6" width="13.42578125" customWidth="1"/>
    <col min="7" max="7" width="13.140625" customWidth="1"/>
    <col min="8" max="8" width="11.85546875" customWidth="1"/>
    <col min="9" max="9" width="13.140625" customWidth="1"/>
    <col min="12" max="12" width="10" bestFit="1" customWidth="1"/>
  </cols>
  <sheetData>
    <row r="2" spans="1:9" ht="18.75" x14ac:dyDescent="0.25">
      <c r="A2" s="9" t="s">
        <v>49</v>
      </c>
      <c r="B2" s="7" t="s">
        <v>23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11</v>
      </c>
      <c r="B3" s="22"/>
      <c r="C3" s="23"/>
      <c r="D3" s="23"/>
      <c r="E3" s="23"/>
      <c r="F3" s="23"/>
      <c r="G3" s="23"/>
      <c r="H3" s="23"/>
      <c r="I3" s="23"/>
    </row>
    <row r="4" spans="1:9" ht="15.75" x14ac:dyDescent="0.25">
      <c r="A4" s="58" t="s">
        <v>7</v>
      </c>
      <c r="B4" s="20">
        <v>0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</row>
    <row r="5" spans="1:9" ht="15.75" x14ac:dyDescent="0.25">
      <c r="A5" s="58" t="s">
        <v>58</v>
      </c>
      <c r="B5" s="20">
        <f>SUM(C5:I5)</f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</row>
    <row r="6" spans="1:9" ht="15.75" x14ac:dyDescent="0.25">
      <c r="A6" s="17" t="s">
        <v>20</v>
      </c>
      <c r="B6" s="20"/>
      <c r="C6" s="40"/>
      <c r="D6" s="15"/>
      <c r="E6" s="15"/>
      <c r="F6" s="15"/>
      <c r="G6" s="15"/>
      <c r="H6" s="15"/>
      <c r="I6" s="15"/>
    </row>
    <row r="7" spans="1:9" ht="15.75" x14ac:dyDescent="0.25">
      <c r="A7" s="58" t="s">
        <v>39</v>
      </c>
      <c r="B7" s="20">
        <f>SUM(C7:I7)</f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</row>
    <row r="8" spans="1:9" ht="15.75" x14ac:dyDescent="0.25">
      <c r="A8" s="17" t="s">
        <v>20</v>
      </c>
      <c r="B8" s="20"/>
      <c r="C8" s="40"/>
      <c r="D8" s="15"/>
      <c r="E8" s="15"/>
      <c r="F8" s="15"/>
      <c r="G8" s="15"/>
      <c r="H8" s="15"/>
      <c r="I8" s="15"/>
    </row>
    <row r="9" spans="1:9" ht="15.75" x14ac:dyDescent="0.25">
      <c r="A9" s="58" t="s">
        <v>26</v>
      </c>
      <c r="B9" s="20">
        <f>SUM(C9:I9)</f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</row>
    <row r="10" spans="1:9" ht="15.75" x14ac:dyDescent="0.25">
      <c r="A10" s="17" t="s">
        <v>20</v>
      </c>
      <c r="B10" s="20"/>
      <c r="C10" s="40"/>
      <c r="D10" s="40"/>
      <c r="E10" s="18"/>
      <c r="F10" s="18"/>
      <c r="G10" s="18"/>
      <c r="H10" s="18"/>
      <c r="I10" s="18"/>
    </row>
    <row r="11" spans="1:9" ht="15.75" x14ac:dyDescent="0.25">
      <c r="A11" s="58" t="s">
        <v>40</v>
      </c>
      <c r="B11" s="20">
        <f>SUM(C11:I11)</f>
        <v>0</v>
      </c>
      <c r="C11" s="15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</row>
    <row r="12" spans="1:9" ht="15.75" x14ac:dyDescent="0.25">
      <c r="A12" s="17" t="s">
        <v>22</v>
      </c>
      <c r="B12" s="20"/>
      <c r="C12" s="21"/>
      <c r="D12" s="21"/>
      <c r="E12" s="21"/>
      <c r="F12" s="21"/>
      <c r="G12" s="21"/>
      <c r="H12" s="21"/>
      <c r="I12" s="21"/>
    </row>
    <row r="13" spans="1:9" ht="15.75" x14ac:dyDescent="0.25">
      <c r="A13" s="17" t="s">
        <v>20</v>
      </c>
      <c r="B13" s="20"/>
      <c r="C13" s="40"/>
      <c r="D13" s="21"/>
      <c r="E13" s="21"/>
      <c r="F13" s="21"/>
      <c r="G13" s="21"/>
      <c r="H13" s="21"/>
      <c r="I13" s="21"/>
    </row>
    <row r="14" spans="1:9" ht="15.75" x14ac:dyDescent="0.25">
      <c r="A14" s="58" t="s">
        <v>41</v>
      </c>
      <c r="B14" s="20">
        <f>SUM(C14:I14)</f>
        <v>0</v>
      </c>
      <c r="C14" s="15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</row>
    <row r="15" spans="1:9" ht="15.75" x14ac:dyDescent="0.25">
      <c r="A15" s="17" t="s">
        <v>20</v>
      </c>
      <c r="B15" s="20"/>
      <c r="C15" s="21"/>
      <c r="D15" s="21"/>
      <c r="E15" s="21"/>
      <c r="F15" s="21"/>
      <c r="G15" s="21"/>
      <c r="H15" s="21"/>
      <c r="I15" s="21"/>
    </row>
    <row r="16" spans="1:9" ht="15.75" x14ac:dyDescent="0.25">
      <c r="A16" s="58" t="s">
        <v>42</v>
      </c>
      <c r="B16" s="20">
        <f>SUM(C16:I16)</f>
        <v>0</v>
      </c>
      <c r="C16" s="15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</row>
    <row r="17" spans="1:9" ht="15.75" x14ac:dyDescent="0.25">
      <c r="A17" s="17" t="s">
        <v>20</v>
      </c>
      <c r="B17" s="20"/>
      <c r="C17" s="21"/>
      <c r="D17" s="21"/>
      <c r="E17" s="21"/>
      <c r="F17" s="21"/>
      <c r="G17" s="21"/>
      <c r="H17" s="21"/>
      <c r="I17" s="21"/>
    </row>
    <row r="18" spans="1:9" ht="15.75" x14ac:dyDescent="0.25">
      <c r="A18" s="58" t="s">
        <v>28</v>
      </c>
      <c r="B18" s="20">
        <f>SUM(C18:I18)</f>
        <v>0</v>
      </c>
      <c r="C18" s="15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</row>
    <row r="19" spans="1:9" ht="15.75" x14ac:dyDescent="0.25">
      <c r="A19" s="17" t="s">
        <v>21</v>
      </c>
      <c r="B19" s="20"/>
      <c r="C19" s="33"/>
      <c r="D19" s="33"/>
      <c r="E19" s="33"/>
      <c r="F19" s="33"/>
      <c r="G19" s="33"/>
      <c r="H19" s="21"/>
      <c r="I19" s="21"/>
    </row>
    <row r="20" spans="1:9" ht="15.75" x14ac:dyDescent="0.25">
      <c r="A20" s="58" t="s">
        <v>43</v>
      </c>
      <c r="B20" s="20">
        <f>SUM(C20:I20)</f>
        <v>0</v>
      </c>
      <c r="C20" s="15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</row>
    <row r="21" spans="1:9" ht="15.75" x14ac:dyDescent="0.25">
      <c r="A21" s="60" t="s">
        <v>22</v>
      </c>
      <c r="B21" s="20"/>
      <c r="C21" s="21"/>
      <c r="D21" s="21"/>
      <c r="E21" s="21"/>
      <c r="F21" s="21"/>
      <c r="G21" s="21"/>
      <c r="H21" s="21"/>
      <c r="I21" s="21"/>
    </row>
    <row r="22" spans="1:9" ht="15.75" x14ac:dyDescent="0.25">
      <c r="A22" s="60" t="s">
        <v>20</v>
      </c>
      <c r="B22" s="20"/>
      <c r="C22" s="21"/>
      <c r="D22" s="21"/>
      <c r="E22" s="21"/>
      <c r="F22" s="21"/>
      <c r="G22" s="21"/>
      <c r="H22" s="21"/>
      <c r="I22" s="21"/>
    </row>
    <row r="23" spans="1:9" ht="15.75" x14ac:dyDescent="0.25">
      <c r="A23" s="58" t="s">
        <v>44</v>
      </c>
      <c r="B23" s="20">
        <f>SUM(C23:I23)</f>
        <v>0</v>
      </c>
      <c r="C23" s="15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 ht="15.75" x14ac:dyDescent="0.25">
      <c r="A24" s="60" t="s">
        <v>22</v>
      </c>
      <c r="B24" s="20"/>
      <c r="C24" s="33"/>
      <c r="D24" s="21"/>
      <c r="E24" s="21"/>
      <c r="F24" s="21"/>
      <c r="G24" s="21"/>
      <c r="H24" s="21"/>
      <c r="I24" s="21"/>
    </row>
    <row r="25" spans="1:9" ht="15.75" x14ac:dyDescent="0.25">
      <c r="A25" s="60" t="s">
        <v>20</v>
      </c>
      <c r="B25" s="20"/>
      <c r="C25" s="33"/>
      <c r="D25" s="21"/>
      <c r="E25" s="21"/>
      <c r="F25" s="21"/>
      <c r="G25" s="21"/>
      <c r="H25" s="21"/>
      <c r="I25" s="21"/>
    </row>
    <row r="26" spans="1:9" ht="15.75" x14ac:dyDescent="0.25">
      <c r="A26" s="58" t="s">
        <v>8</v>
      </c>
      <c r="B26" s="20">
        <f>SUM(C26:I26)</f>
        <v>0</v>
      </c>
      <c r="C26" s="15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 ht="15.75" x14ac:dyDescent="0.25">
      <c r="A27" s="17" t="s">
        <v>22</v>
      </c>
      <c r="B27" s="20"/>
      <c r="C27" s="21"/>
      <c r="D27" s="21"/>
      <c r="E27" s="21"/>
      <c r="F27" s="21"/>
      <c r="G27" s="21"/>
      <c r="H27" s="21"/>
      <c r="I27" s="21"/>
    </row>
    <row r="28" spans="1:9" ht="15.75" x14ac:dyDescent="0.25">
      <c r="A28" s="17" t="s">
        <v>20</v>
      </c>
      <c r="B28" s="20"/>
      <c r="C28" s="21"/>
      <c r="D28" s="21"/>
      <c r="E28" s="21"/>
      <c r="F28" s="21"/>
      <c r="G28" s="21"/>
      <c r="H28" s="21"/>
      <c r="I28" s="21"/>
    </row>
    <row r="29" spans="1:9" ht="15.75" x14ac:dyDescent="0.25">
      <c r="A29" s="5" t="s">
        <v>2</v>
      </c>
      <c r="B29" s="20">
        <f>SUM(C29:I29)</f>
        <v>0</v>
      </c>
      <c r="C29" s="15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15.75" x14ac:dyDescent="0.25">
      <c r="A30" s="17" t="s">
        <v>22</v>
      </c>
      <c r="B30" s="20"/>
      <c r="C30" s="21"/>
      <c r="D30" s="21"/>
      <c r="E30" s="21"/>
      <c r="F30" s="21"/>
      <c r="G30" s="21"/>
      <c r="H30" s="21"/>
      <c r="I30" s="21"/>
    </row>
    <row r="31" spans="1:9" ht="15.75" x14ac:dyDescent="0.25">
      <c r="A31" s="17" t="s">
        <v>20</v>
      </c>
      <c r="B31" s="20"/>
      <c r="C31" s="21"/>
      <c r="D31" s="21"/>
      <c r="E31" s="21"/>
      <c r="F31" s="21"/>
      <c r="G31" s="21"/>
      <c r="H31" s="21"/>
      <c r="I31" s="21"/>
    </row>
    <row r="32" spans="1:9" ht="15.75" x14ac:dyDescent="0.25">
      <c r="A32" s="58" t="s">
        <v>0</v>
      </c>
      <c r="B32" s="20">
        <f>SUM(C32:I32)</f>
        <v>0</v>
      </c>
      <c r="C32" s="15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</row>
    <row r="33" spans="1:9" ht="15.75" x14ac:dyDescent="0.25">
      <c r="A33" s="17" t="s">
        <v>20</v>
      </c>
      <c r="B33" s="20"/>
      <c r="C33" s="21"/>
      <c r="D33" s="21"/>
      <c r="E33" s="21"/>
      <c r="F33" s="21"/>
      <c r="G33" s="21"/>
      <c r="H33" s="21"/>
      <c r="I33" s="21"/>
    </row>
    <row r="34" spans="1:9" ht="15.75" x14ac:dyDescent="0.25">
      <c r="A34" s="58" t="s">
        <v>10</v>
      </c>
      <c r="B34" s="20">
        <f>SUM(C34:I34)</f>
        <v>0</v>
      </c>
      <c r="C34" s="15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</row>
    <row r="35" spans="1:9" ht="15.75" x14ac:dyDescent="0.25">
      <c r="A35" s="17" t="s">
        <v>20</v>
      </c>
      <c r="B35" s="20"/>
      <c r="C35" s="33"/>
      <c r="D35" s="21"/>
      <c r="E35" s="21"/>
      <c r="F35" s="21"/>
      <c r="G35" s="21"/>
      <c r="H35" s="21"/>
      <c r="I35" s="21"/>
    </row>
    <row r="36" spans="1:9" ht="15.75" x14ac:dyDescent="0.25">
      <c r="A36" s="58" t="s">
        <v>3</v>
      </c>
      <c r="B36" s="20">
        <f>SUM(C36:I36)</f>
        <v>0</v>
      </c>
      <c r="C36" s="15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</row>
    <row r="37" spans="1:9" ht="15.75" x14ac:dyDescent="0.25">
      <c r="A37" s="17" t="s">
        <v>20</v>
      </c>
      <c r="B37" s="20"/>
      <c r="C37" s="21"/>
      <c r="D37" s="21"/>
      <c r="E37" s="21"/>
      <c r="F37" s="21"/>
      <c r="G37" s="21"/>
      <c r="H37" s="21"/>
      <c r="I37" s="21"/>
    </row>
    <row r="38" spans="1:9" ht="15.75" x14ac:dyDescent="0.25">
      <c r="A38" s="58" t="s">
        <v>45</v>
      </c>
      <c r="B38" s="39">
        <f>SUM(C38:I38)</f>
        <v>0</v>
      </c>
      <c r="C38" s="15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</row>
    <row r="39" spans="1:9" ht="15.75" x14ac:dyDescent="0.25">
      <c r="A39" s="17" t="s">
        <v>20</v>
      </c>
      <c r="B39" s="39"/>
      <c r="C39" s="21"/>
      <c r="D39" s="21"/>
      <c r="E39" s="21"/>
      <c r="F39" s="21"/>
      <c r="G39" s="21"/>
      <c r="H39" s="21"/>
      <c r="I39" s="21"/>
    </row>
    <row r="40" spans="1:9" ht="15.75" x14ac:dyDescent="0.25">
      <c r="A40" s="59" t="s">
        <v>4</v>
      </c>
      <c r="B40" s="39">
        <f>SUM(C40:I40)</f>
        <v>0</v>
      </c>
      <c r="C40" s="15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</row>
    <row r="41" spans="1:9" ht="15.75" x14ac:dyDescent="0.25">
      <c r="A41" s="17" t="s">
        <v>22</v>
      </c>
      <c r="B41" s="39"/>
      <c r="C41" s="21"/>
      <c r="D41" s="21"/>
      <c r="E41" s="21"/>
      <c r="F41" s="21"/>
      <c r="G41" s="21"/>
      <c r="H41" s="21"/>
      <c r="I41" s="21"/>
    </row>
    <row r="42" spans="1:9" ht="15.75" x14ac:dyDescent="0.25">
      <c r="A42" s="17" t="s">
        <v>20</v>
      </c>
      <c r="B42" s="39"/>
      <c r="C42" s="21"/>
      <c r="D42" s="21"/>
      <c r="E42" s="21"/>
      <c r="F42" s="21"/>
      <c r="G42" s="21"/>
      <c r="H42" s="21"/>
      <c r="I42" s="21"/>
    </row>
    <row r="43" spans="1:9" ht="15.75" x14ac:dyDescent="0.25">
      <c r="A43" s="59" t="s">
        <v>9</v>
      </c>
      <c r="B43" s="20">
        <f>SUM(C43:I43)</f>
        <v>0</v>
      </c>
      <c r="C43" s="15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</row>
    <row r="44" spans="1:9" ht="15.75" x14ac:dyDescent="0.25">
      <c r="A44" s="17" t="s">
        <v>20</v>
      </c>
      <c r="B44" s="20"/>
      <c r="C44" s="21"/>
      <c r="D44" s="21"/>
      <c r="E44" s="21"/>
      <c r="F44" s="21"/>
      <c r="G44" s="21"/>
      <c r="H44" s="21"/>
      <c r="I44" s="21"/>
    </row>
    <row r="45" spans="1:9" ht="15.75" x14ac:dyDescent="0.25">
      <c r="A45" s="58" t="s">
        <v>6</v>
      </c>
      <c r="B45" s="20">
        <f>SUM(C45:I45)</f>
        <v>0</v>
      </c>
      <c r="C45" s="15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</row>
    <row r="46" spans="1:9" ht="15.75" x14ac:dyDescent="0.25">
      <c r="A46" s="17" t="s">
        <v>22</v>
      </c>
      <c r="B46" s="20"/>
      <c r="C46" s="21"/>
      <c r="D46" s="21"/>
      <c r="E46" s="21"/>
      <c r="F46" s="21"/>
      <c r="G46" s="21"/>
      <c r="H46" s="21"/>
      <c r="I46" s="21"/>
    </row>
    <row r="47" spans="1:9" ht="15.75" x14ac:dyDescent="0.25">
      <c r="A47" s="17" t="s">
        <v>20</v>
      </c>
      <c r="B47" s="20"/>
      <c r="C47" s="21"/>
      <c r="D47" s="21"/>
      <c r="E47" s="21"/>
      <c r="F47" s="21"/>
      <c r="G47" s="21"/>
      <c r="H47" s="21"/>
      <c r="I47" s="21"/>
    </row>
    <row r="48" spans="1:9" ht="15.75" x14ac:dyDescent="0.25">
      <c r="A48" s="58" t="s">
        <v>46</v>
      </c>
      <c r="B48" s="20">
        <f>SUM(C48:I48)</f>
        <v>0</v>
      </c>
      <c r="C48" s="15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</row>
    <row r="49" spans="1:9" ht="15.75" x14ac:dyDescent="0.25">
      <c r="A49" s="17" t="s">
        <v>22</v>
      </c>
      <c r="B49" s="20"/>
      <c r="C49" s="21"/>
      <c r="D49" s="21"/>
      <c r="E49" s="21"/>
      <c r="F49" s="21"/>
      <c r="G49" s="21"/>
      <c r="H49" s="21"/>
      <c r="I49" s="21"/>
    </row>
    <row r="50" spans="1:9" ht="15.75" x14ac:dyDescent="0.25">
      <c r="A50" s="17" t="s">
        <v>20</v>
      </c>
      <c r="B50" s="20"/>
      <c r="C50" s="21"/>
      <c r="D50" s="21"/>
      <c r="E50" s="21"/>
      <c r="F50" s="21"/>
      <c r="G50" s="21"/>
      <c r="H50" s="21"/>
      <c r="I50" s="21"/>
    </row>
    <row r="51" spans="1:9" ht="15.75" x14ac:dyDescent="0.25">
      <c r="A51" s="58" t="s">
        <v>47</v>
      </c>
      <c r="B51" s="20">
        <f>SUM(C51:I51)</f>
        <v>0</v>
      </c>
      <c r="C51" s="15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</row>
    <row r="52" spans="1:9" ht="15.75" x14ac:dyDescent="0.25">
      <c r="A52" s="17" t="s">
        <v>22</v>
      </c>
      <c r="B52" s="20"/>
      <c r="C52" s="21"/>
      <c r="D52" s="21"/>
      <c r="E52" s="21"/>
      <c r="F52" s="21"/>
      <c r="G52" s="21"/>
      <c r="H52" s="21"/>
      <c r="I52" s="21"/>
    </row>
    <row r="53" spans="1:9" ht="15.75" x14ac:dyDescent="0.25">
      <c r="A53" s="17" t="s">
        <v>20</v>
      </c>
      <c r="B53" s="20"/>
      <c r="C53" s="21"/>
      <c r="D53" s="21"/>
      <c r="E53" s="21"/>
      <c r="F53" s="21"/>
      <c r="G53" s="21"/>
      <c r="H53" s="21"/>
      <c r="I53" s="21"/>
    </row>
    <row r="54" spans="1:9" ht="15.75" x14ac:dyDescent="0.25">
      <c r="A54" s="58" t="s">
        <v>1</v>
      </c>
      <c r="B54" s="20">
        <f>SUM(C54:I54)</f>
        <v>0</v>
      </c>
      <c r="C54" s="15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</row>
    <row r="55" spans="1:9" ht="15.75" x14ac:dyDescent="0.25">
      <c r="A55" s="17" t="s">
        <v>22</v>
      </c>
      <c r="B55" s="20"/>
      <c r="C55" s="21"/>
      <c r="D55" s="21"/>
      <c r="E55" s="21"/>
      <c r="F55" s="21"/>
      <c r="G55" s="21"/>
      <c r="H55" s="21"/>
      <c r="I55" s="21"/>
    </row>
    <row r="56" spans="1:9" ht="15.75" x14ac:dyDescent="0.25">
      <c r="A56" s="17" t="s">
        <v>20</v>
      </c>
      <c r="B56" s="20"/>
      <c r="C56" s="21"/>
      <c r="D56" s="21"/>
      <c r="E56" s="21"/>
      <c r="F56" s="21"/>
      <c r="G56" s="21"/>
      <c r="H56" s="21"/>
      <c r="I56" s="21"/>
    </row>
    <row r="57" spans="1:9" ht="15.75" x14ac:dyDescent="0.25">
      <c r="A57" s="58" t="s">
        <v>5</v>
      </c>
      <c r="B57" s="20">
        <f>SUM(C57:I57)</f>
        <v>0</v>
      </c>
      <c r="C57" s="15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</row>
    <row r="58" spans="1:9" ht="15.75" x14ac:dyDescent="0.25">
      <c r="A58" s="17" t="s">
        <v>22</v>
      </c>
      <c r="B58" s="20"/>
      <c r="C58" s="21"/>
      <c r="D58" s="21"/>
      <c r="E58" s="21"/>
      <c r="F58" s="21"/>
      <c r="G58" s="21"/>
      <c r="H58" s="21"/>
      <c r="I58" s="21"/>
    </row>
    <row r="59" spans="1:9" ht="15.75" x14ac:dyDescent="0.25">
      <c r="A59" s="17" t="s">
        <v>20</v>
      </c>
      <c r="B59" s="20"/>
      <c r="C59" s="21"/>
      <c r="D59" s="21"/>
      <c r="E59" s="21"/>
      <c r="F59" s="21"/>
      <c r="G59" s="21"/>
      <c r="H59" s="21"/>
      <c r="I59" s="21"/>
    </row>
    <row r="60" spans="1:9" ht="15.75" x14ac:dyDescent="0.25">
      <c r="A60" s="6" t="s">
        <v>12</v>
      </c>
      <c r="B60" s="27">
        <f>SUM(B4:B59)</f>
        <v>0</v>
      </c>
      <c r="C60" s="27">
        <f>C4+C5+C7+C9+C11+C14+C16+C18+C20+C23+C26+C32+C29+C34+C36+C38+C40+C43+C45+C48+C51+C54+C57</f>
        <v>0</v>
      </c>
      <c r="D60" s="27">
        <f t="shared" ref="D60:I60" si="0">D4+D5+D7+D9+D11+D14+D16+D18+D20+D23+D26+D32+D29+D34+D36+D38+D40+D43+D45+D48+D51+D54+D57</f>
        <v>0</v>
      </c>
      <c r="E60" s="27">
        <f t="shared" si="0"/>
        <v>0</v>
      </c>
      <c r="F60" s="27">
        <f t="shared" si="0"/>
        <v>0</v>
      </c>
      <c r="G60" s="27">
        <f t="shared" si="0"/>
        <v>0</v>
      </c>
      <c r="H60" s="27">
        <f t="shared" si="0"/>
        <v>0</v>
      </c>
      <c r="I60" s="27">
        <f t="shared" si="0"/>
        <v>0</v>
      </c>
    </row>
    <row r="61" spans="1:9" ht="15.75" x14ac:dyDescent="0.25">
      <c r="A61" s="8"/>
      <c r="B61" s="27"/>
      <c r="C61" s="28"/>
      <c r="D61" s="28"/>
      <c r="E61" s="28"/>
      <c r="F61" s="28"/>
      <c r="G61" s="28"/>
      <c r="H61" s="28"/>
      <c r="I61" s="28"/>
    </row>
    <row r="62" spans="1:9" ht="15.75" x14ac:dyDescent="0.25">
      <c r="A62" s="6" t="s">
        <v>15</v>
      </c>
      <c r="B62" s="27">
        <f>SUM(C62:I62)</f>
        <v>0</v>
      </c>
      <c r="C62" s="27"/>
      <c r="D62" s="27"/>
      <c r="E62" s="27"/>
      <c r="F62" s="27"/>
      <c r="G62" s="27"/>
      <c r="H62" s="27"/>
      <c r="I62" s="27"/>
    </row>
    <row r="63" spans="1:9" ht="15.75" x14ac:dyDescent="0.25">
      <c r="A63" s="6" t="s">
        <v>50</v>
      </c>
      <c r="B63" s="27">
        <f>SUM(C63:I63)</f>
        <v>0</v>
      </c>
      <c r="C63" s="27"/>
      <c r="D63" s="27"/>
      <c r="E63" s="27"/>
      <c r="F63" s="27"/>
      <c r="G63" s="27"/>
      <c r="H63" s="27"/>
      <c r="I63" s="27"/>
    </row>
    <row r="64" spans="1:9" ht="15.75" x14ac:dyDescent="0.25">
      <c r="A64" s="6" t="s">
        <v>51</v>
      </c>
      <c r="B64" s="27">
        <f>SUM(C64:I64)</f>
        <v>0</v>
      </c>
      <c r="C64" s="27"/>
      <c r="D64" s="27"/>
      <c r="E64" s="27"/>
      <c r="F64" s="27"/>
      <c r="G64" s="27"/>
      <c r="H64" s="27"/>
      <c r="I64" s="27"/>
    </row>
    <row r="65" spans="1:9" ht="15.75" x14ac:dyDescent="0.25">
      <c r="A65" s="6" t="s">
        <v>52</v>
      </c>
      <c r="B65" s="27">
        <f>B62+B63+B64</f>
        <v>0</v>
      </c>
      <c r="C65" s="27"/>
      <c r="D65" s="27"/>
      <c r="E65" s="27"/>
      <c r="F65" s="27"/>
      <c r="G65" s="27"/>
      <c r="H65" s="27"/>
      <c r="I65" s="27"/>
    </row>
    <row r="66" spans="1:9" ht="15.75" x14ac:dyDescent="0.25">
      <c r="A66" s="56" t="s">
        <v>38</v>
      </c>
      <c r="B66" s="15">
        <f>'05 2026'!B67</f>
        <v>304688.03999999992</v>
      </c>
      <c r="C66" s="27"/>
      <c r="D66" s="28"/>
      <c r="E66" s="28"/>
      <c r="F66" s="28"/>
      <c r="G66" s="28"/>
      <c r="H66" s="28"/>
      <c r="I66" s="28"/>
    </row>
    <row r="67" spans="1:9" ht="15.75" x14ac:dyDescent="0.25">
      <c r="A67" s="56" t="s">
        <v>37</v>
      </c>
      <c r="B67" s="50">
        <f>B66+B65-B60</f>
        <v>304688.03999999992</v>
      </c>
      <c r="C67" s="51"/>
      <c r="D67" s="10"/>
      <c r="E67" s="10"/>
      <c r="F67" s="10"/>
      <c r="G67" s="10"/>
      <c r="H67" s="10"/>
      <c r="I6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Отчет по смете</vt:lpstr>
      <vt:lpstr>Сбор членских взносов</vt:lpstr>
      <vt:lpstr>05 2026</vt:lpstr>
      <vt:lpstr>06 2026</vt:lpstr>
      <vt:lpstr>'Отчет по смете'!Область_печати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Alexey Petrov</cp:lastModifiedBy>
  <cp:lastPrinted>2026-05-15T12:04:08Z</cp:lastPrinted>
  <dcterms:created xsi:type="dcterms:W3CDTF">2019-06-28T08:16:13Z</dcterms:created>
  <dcterms:modified xsi:type="dcterms:W3CDTF">2026-06-01T09:42:38Z</dcterms:modified>
</cp:coreProperties>
</file>